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wrona\Documents\Stan wdrażania - dane\2016-06-30\2014-2020\"/>
    </mc:Choice>
  </mc:AlternateContent>
  <bookViews>
    <workbookView xWindow="0" yWindow="0" windowWidth="28800" windowHeight="12300"/>
  </bookViews>
  <sheets>
    <sheet name="Lista umów_decyzji" sheetId="3" r:id="rId1"/>
  </sheets>
  <definedNames>
    <definedName name="_xlnm._FilterDatabase" localSheetId="0" hidden="1">'Lista umów_decyzji'!$A$2:$N$115</definedName>
    <definedName name="_xlcn.WorksheetConnection_StanwdrażaniaRPOWP2014202031032016wszystkoformuły—wbudowie.xlsxSheet11" hidden="1">Sheet1</definedName>
    <definedName name="_xlcn.WorksheetConnection_StanwdrażaniaRPOWP2014202031032016wszystkoformuły—wbudowie.xlsxTabela_lista_wybrane1" hidden="1">Tabela_wybrane</definedName>
    <definedName name="_xlcn.WorksheetConnection_StanwdrażaniaRPOWP2014202031032016wszystkoformuły—wbudowie.xlsxTabela_lista_zlozone1" hidden="1">Tabela_zlozone</definedName>
    <definedName name="alokacja">#REF!</definedName>
    <definedName name="kurs_euro">4.2913</definedName>
    <definedName name="_xlnm.Print_Area" localSheetId="0">'Lista umów_decyzji'!$A$1:$L$117</definedName>
    <definedName name="stan_na">"30.06.2016"</definedName>
    <definedName name="_xlnm.Print_Titles" localSheetId="0">'Lista umów_decyzji'!$2:$2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zlozone" name="zlozone" connection="zlozone"/>
          <x15:modelTable id="Tabela_lista_zlozone" name="Tabela_lista_zlozone" connection="WorksheetConnection_Stan wdrażania RPO WP 2014-2020 - 31 03 2016 - wszystko formuły — w budowie.xlsx!Tabela_lista_zlozone"/>
          <x15:modelTable id="Tabela_lista_wybrane" name="Tabela_lista_wybrane" connection="WorksheetConnection_Stan wdrażania RPO WP 2014-2020 - 31 03 2016 - wszystko formuły — w budowie.xlsx!Tabela_lista_wybrane"/>
          <x15:modelTable id="Sheet11" name="Sheet11" connection="WorksheetConnection_Stan wdrażania RPO WP 2014-2020 - 31 03 2016 - wszystko formuły — w budowie.xlsx!Sheet1"/>
        </x15:modelTables>
        <x15:modelRelationships>
          <x15:modelRelationship fromTable="Tabela_lista_wybrane" fromColumn="Numer wniosku" toTable="Tabela_lista_zlozone" toColumn="Numer wniosku"/>
        </x15:modelRelationships>
      </x15:dataModel>
    </ext>
  </extLst>
</workbook>
</file>

<file path=xl/calcChain.xml><?xml version="1.0" encoding="utf-8"?>
<calcChain xmlns="http://schemas.openxmlformats.org/spreadsheetml/2006/main">
  <c r="A77" i="3" l="1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67" i="3" l="1"/>
  <c r="A68" i="3"/>
  <c r="A69" i="3"/>
  <c r="A70" i="3"/>
  <c r="A71" i="3"/>
  <c r="A72" i="3"/>
  <c r="A73" i="3"/>
  <c r="A74" i="3"/>
  <c r="A75" i="3"/>
  <c r="A76" i="3"/>
  <c r="A57" i="3" l="1"/>
  <c r="A58" i="3"/>
  <c r="A59" i="3"/>
  <c r="A60" i="3"/>
  <c r="A61" i="3"/>
  <c r="A62" i="3"/>
  <c r="A63" i="3"/>
  <c r="A64" i="3"/>
  <c r="A65" i="3"/>
  <c r="A66" i="3"/>
  <c r="A44" i="3" l="1"/>
  <c r="A45" i="3"/>
  <c r="A46" i="3"/>
  <c r="A47" i="3"/>
  <c r="A48" i="3"/>
  <c r="A49" i="3"/>
  <c r="A50" i="3"/>
  <c r="A51" i="3"/>
  <c r="A52" i="3"/>
  <c r="A53" i="3"/>
  <c r="A54" i="3"/>
  <c r="A55" i="3"/>
  <c r="A56" i="3"/>
  <c r="A43" i="3" l="1"/>
  <c r="A42" i="3" l="1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I114" i="3" l="1"/>
  <c r="J114" i="3"/>
  <c r="K114" i="3"/>
  <c r="I115" i="3"/>
  <c r="J115" i="3"/>
  <c r="K115" i="3"/>
  <c r="H115" i="3"/>
  <c r="H114" i="3"/>
  <c r="K113" i="3"/>
  <c r="H113" i="3"/>
  <c r="I113" i="3"/>
  <c r="J113" i="3"/>
  <c r="L113" i="3" l="1"/>
  <c r="L114" i="3"/>
  <c r="L115" i="3"/>
  <c r="N113" i="3" l="1"/>
  <c r="A117" i="3" s="1"/>
  <c r="N114" i="3"/>
</calcChain>
</file>

<file path=xl/connections.xml><?xml version="1.0" encoding="utf-8"?>
<connections xmlns="http://schemas.openxmlformats.org/spreadsheetml/2006/main">
  <connection id="1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tan wdrażania RPO WP 2014-2020 - 31 03 2016 - wszystko formuły — w budowie.xlsx!Sheet1" type="102" refreshedVersion="6" minRefreshableVersion="5">
    <extLst>
      <ext xmlns:x15="http://schemas.microsoft.com/office/spreadsheetml/2010/11/main" uri="{DE250136-89BD-433C-8126-D09CA5730AF9}">
        <x15:connection id="Sheet11">
          <x15:rangePr sourceName="_xlcn.WorksheetConnection_StanwdrażaniaRPOWP2014202031032016wszystkoformuły—wbudowie.xlsxSheet11"/>
        </x15:connection>
      </ext>
    </extLst>
  </connection>
  <connection id="3" name="WorksheetConnection_Stan wdrażania RPO WP 2014-2020 - 31 03 2016 - wszystko formuły — w budowie.xlsx!Tabela_lista_wybrane" type="102" refreshedVersion="6" minRefreshableVersion="5">
    <extLst>
      <ext xmlns:x15="http://schemas.microsoft.com/office/spreadsheetml/2010/11/main" uri="{DE250136-89BD-433C-8126-D09CA5730AF9}">
        <x15:connection id="Tabela_lista_wybrane">
          <x15:rangePr sourceName="_xlcn.WorksheetConnection_StanwdrażaniaRPOWP2014202031032016wszystkoformuły—wbudowie.xlsxTabela_lista_wybrane1"/>
        </x15:connection>
      </ext>
    </extLst>
  </connection>
  <connection id="4" name="WorksheetConnection_Stan wdrażania RPO WP 2014-2020 - 31 03 2016 - wszystko formuły — w budowie.xlsx!Tabela_lista_zlozone" type="102" refreshedVersion="6" minRefreshableVersion="5">
    <extLst>
      <ext xmlns:x15="http://schemas.microsoft.com/office/spreadsheetml/2010/11/main" uri="{DE250136-89BD-433C-8126-D09CA5730AF9}">
        <x15:connection id="Tabela_lista_zlozone">
          <x15:rangePr sourceName="_xlcn.WorksheetConnection_StanwdrażaniaRPOWP2014202031032016wszystkoformuły—wbudowie.xlsxTabela_lista_zlozone1"/>
        </x15:connection>
      </ext>
    </extLst>
  </connection>
  <connection id="5" name="zlozone" type="103" refreshedVersion="6" minRefreshableVersion="5">
    <extLst>
      <ext xmlns:x15="http://schemas.microsoft.com/office/spreadsheetml/2010/11/main" uri="{DE250136-89BD-433C-8126-D09CA5730AF9}">
        <x15:connection id="zlozone" autoDelete="1">
          <x15:textPr codePage="65001" sourceFile="D:\zlozone.csv" decimal="," thousands=" " tab="0" consecutive="1" qualifier="none" delimiter="|">
            <textFields count="15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</connections>
</file>

<file path=xl/sharedStrings.xml><?xml version="1.0" encoding="utf-8"?>
<sst xmlns="http://schemas.openxmlformats.org/spreadsheetml/2006/main" count="833" uniqueCount="361">
  <si>
    <t>N</t>
  </si>
  <si>
    <t>Umowy zawarte/decyzje wydane ogółem przez IZ RPO WP</t>
  </si>
  <si>
    <t>UMOWY OGÓŁEM</t>
  </si>
  <si>
    <t>L.p.</t>
  </si>
  <si>
    <t>Działanie/Poddziałanie</t>
  </si>
  <si>
    <t>Tytuł projektu</t>
  </si>
  <si>
    <t>9.3</t>
  </si>
  <si>
    <t>7.2</t>
  </si>
  <si>
    <t>zakończony</t>
  </si>
  <si>
    <t>Dz/Pdz</t>
  </si>
  <si>
    <t>Numer umowy/ decyzji/ aneksu</t>
  </si>
  <si>
    <t>Rodzaj projektu</t>
  </si>
  <si>
    <t>Wartość ogółem</t>
  </si>
  <si>
    <t>Wydatki kwalifikowalne</t>
  </si>
  <si>
    <t>Dofinansowanie</t>
  </si>
  <si>
    <t>Wkład UE</t>
  </si>
  <si>
    <t>% dof.</t>
  </si>
  <si>
    <t>3.2.2</t>
  </si>
  <si>
    <t>Wsparcie ucznia szczególnie uzdolnionego</t>
  </si>
  <si>
    <t>SAMORZĄD WOJEWÓDZTWA POMORSKIEGO</t>
  </si>
  <si>
    <t>Pomorski program pomocy stypendialnej 2015/2016 i 2016/2017</t>
  </si>
  <si>
    <t>Pozakonkursowy</t>
  </si>
  <si>
    <t>3.3.2</t>
  </si>
  <si>
    <t>Programy motywacyjne dla uczniów</t>
  </si>
  <si>
    <t>Programy motywacyjne dla uczniów pomorskich szkół zawodowych</t>
  </si>
  <si>
    <t>5.1.2</t>
  </si>
  <si>
    <t>Aktywizacja zawodowa osób bezrobotnych</t>
  </si>
  <si>
    <t>POWIAT KWIDZYŃSKI / POWIATOWY URZĄD PRACY W KWIDZYNIE</t>
  </si>
  <si>
    <t>Aktywizacja zawodowa osób bezrobotnych w powiecie kwidzyńskim</t>
  </si>
  <si>
    <t>POWIAT KOŚCIERSKI / POWIATOWY URZĄD PRACY W KOŚCIERZYNIE</t>
  </si>
  <si>
    <t>Aktywizacja bezrobotnych pow. 30 roku życia z terenu powiatu kościerskiego</t>
  </si>
  <si>
    <t>POWIAT STAROGARDZKI / POWIATOWY URZĄD PRACY W STAROGARDZIE GDAŃSKIM</t>
  </si>
  <si>
    <t>Aktywizacja osób bezrobotnych po 30 roku życia w powiecie starogardzkim (I)</t>
  </si>
  <si>
    <t>POWIAT BYTOWSKI / POWIATOWY URZĄD PRACY W BYTOWIE</t>
  </si>
  <si>
    <t>Aktywizacja zawodowa osób bezrobotnych powyżej 30 roku życia w powiecie bytowskim</t>
  </si>
  <si>
    <t>POWIAT CZŁUCHOWSKI / POWIATOWY URZĄD PRACY W CZŁUCHOWIE</t>
  </si>
  <si>
    <t>Aktywizacja osób bezrobotnych w powiecie człuchowskim</t>
  </si>
  <si>
    <t>POWIAT CHOJNICKI / POWIATOWY URZĄD PRACY W CHOJNICACH</t>
  </si>
  <si>
    <t>Aktywizacja zawodowa osób powyżej 30 roku życia pozostających bez pracy w powiecie chojnickim</t>
  </si>
  <si>
    <t>POWIAT MALBORSKI / POWIATOWY URZĄD PRACY W MALBORKU</t>
  </si>
  <si>
    <t>Aktywizacja osób pozostających bez pracy w powiecie malborskim (I)</t>
  </si>
  <si>
    <t>POWIAT LĘBORSKI / POWIATOWY URZĄD PRACY W LĘBORKU</t>
  </si>
  <si>
    <t>Aktywizacja zawodowa osób bezrobotnych (z wyłączeniem osób przed ukończeniem 30 roku życia) zamieszkałych na terenie powiatu lęborskiego</t>
  </si>
  <si>
    <t>POWIAT SŁUPSKI / POWIATOWY URZĄD PRACY W SŁUPSKU</t>
  </si>
  <si>
    <t>Aktywizacja zawodowa osób bezrobotnych powyżej 30 roku życia z powiatu słupskiego i miasta Słupsk</t>
  </si>
  <si>
    <t>POWIAT NOWODWORSKI / POWIATOWY URZĄD PRACY W NOWYM DWORZE GDAŃSKIM</t>
  </si>
  <si>
    <t>Aktywizacja zawodowa osób po ukończeniu 30r.ż. w powiecie nowodworskim</t>
  </si>
  <si>
    <t>POWIAT TCZEWSKI / POWIATOWY URZĄD PRACY W TCZEWIE</t>
  </si>
  <si>
    <t>Aktywizacja zawodowa osób bezrobotnych w najtrudniejszej sytuacji na rynku pracy w powiecie tczewskim.</t>
  </si>
  <si>
    <t>POWIAT PUCKI / POWIATOWY URZĄD PRACY W PUCKU</t>
  </si>
  <si>
    <t>Ponowny start</t>
  </si>
  <si>
    <t>POWIAT WEJHEROWSKI / POWIATOWY URZĄD PRACY W WEJHEROWIE</t>
  </si>
  <si>
    <t>Aktywizacja zawodowa osób bezrobotnych po 30 roku życia zamieszkałych na terenie powiatu wejherowskiego.</t>
  </si>
  <si>
    <t>POWIAT M. GDYNIA / POWIATOWY URZĄD PRACY W GDYNI</t>
  </si>
  <si>
    <t>Aktywizacja zawodowa osób bezrobotnych powyżej 30 roku życia z powiatu miasta Gdynia i miasta Sopot</t>
  </si>
  <si>
    <t>POWIAT KARTUSKI / POWIATOWY URZĄD PRACY W KARTUZACH</t>
  </si>
  <si>
    <t>W kierunku zatrudnienia</t>
  </si>
  <si>
    <t>POWIAT MIASTA GDAŃSK / POWIATOWY URZĄD PRACY W GDAŃSKU</t>
  </si>
  <si>
    <t>Aktywizacja zawodowa osób bezrobotnych w powiecie M. Gdańsk i gdańskim (I)</t>
  </si>
  <si>
    <t>6.3.3</t>
  </si>
  <si>
    <t>Koordynacja rozwoju sektora ekonomii społecznej</t>
  </si>
  <si>
    <t>Pomorski system przedsiębiorczości społecznej: koordynacja rozwoju ekonomii społecznej w województwie pomorskim na lata 2015-2018</t>
  </si>
  <si>
    <t>Regionalna infrastruktura drogowa</t>
  </si>
  <si>
    <t>Rozbudowa drogi wojewódzkiej nr 222 i nr 229 na odcinku od Starogardu Gdańskiego przez Jabłowo do węzła autostrady A1</t>
  </si>
  <si>
    <t>Budowa obwodnicy miasta Kartuzy - Etap I</t>
  </si>
  <si>
    <t>Efektywność energetyczna – wsparcie dotacyjne</t>
  </si>
  <si>
    <t>Termomodernizacja obiektów Samorządu Województwa Pomorskiego – Pakiet nr 1</t>
  </si>
  <si>
    <t>11.4</t>
  </si>
  <si>
    <t>Ochrona różnorodności biologicznej</t>
  </si>
  <si>
    <t>GMINA KĘPICE</t>
  </si>
  <si>
    <t>Ochrona rodzimej przyrody przed inwazją barszczu Sosnowskiego na terenie Gminy Kępice</t>
  </si>
  <si>
    <t>Konkursowy</t>
  </si>
  <si>
    <t>WOJEWÓDZKI FUNDUSZ OCHRONY ŚRODOWISKA I GOSPODARKI WODNEJ W GDAŃSKU</t>
  </si>
  <si>
    <t>Ochrona, rewaloryzacja i zabezpieczanie obszarów cennych przyrodniczo w Uzdrowiskach Woj. Pomorskiego poprzez budowę infrastruktury ukierunkowującej ruch turystyczny oraz zagospodarowanie i zwiększenie bioróżnorodności na terenach cennych przyrodniczo w Ustce i Sopocie</t>
  </si>
  <si>
    <t>GMINA MIASTO USTKA</t>
  </si>
  <si>
    <t>STOWARZYSZENIE EKO-INICJATYWA</t>
  </si>
  <si>
    <t>Centrum edukacji ekologicznej - warsztaty praktycznej ekologii</t>
  </si>
  <si>
    <t>Kampania informacyjno-edukacyjna na rzecz zrównoważonego rozwoju Pomorza</t>
  </si>
  <si>
    <t>Ochrona bioróżnorodności rezerwatów przyrody Pomorza</t>
  </si>
  <si>
    <t>MIASTO I GMINA SZTUM</t>
  </si>
  <si>
    <t>Ochrona wód i przywracanie różnorodności biologicznej na terenie MOF Malbork - Sztum.</t>
  </si>
  <si>
    <t>FUNDACJA ROZWOJU UNIWERSYTETU GDAŃSKIEGO</t>
  </si>
  <si>
    <t>Przyjaciele Bałtyckiej Przyrody – kampania informacyjno-edukacyjna na rzecz zachowania i zrównoważonego użytkowania przyrodniczych walorów Pomorza</t>
  </si>
  <si>
    <t>Zrównoważona turystyka i ekstensywne rolnictwo dla Rezerwatu Przyrody Beka</t>
  </si>
  <si>
    <t>NADLEŚNICTWO GDAŃSK</t>
  </si>
  <si>
    <t>Kompleksowe zagospodarowanie terenu Leśnego Ogrodu Botanicznego Marszewo w Gdyni</t>
  </si>
  <si>
    <t>UNIWERSYTET GDAŃSKI</t>
  </si>
  <si>
    <t>Beneficjent wiodący - nazwa</t>
  </si>
  <si>
    <t>Instytucja podpisująca umowę o dofinansowanie</t>
  </si>
  <si>
    <t>Urząd Marszałkowski Województwa Pomorskiego, IZ RPPM</t>
  </si>
  <si>
    <t>Wojewódzki Urząd Pracy w Gdańsku</t>
  </si>
  <si>
    <t>10.2.1</t>
  </si>
  <si>
    <t>NADLEŚNICTWO CHOCZEWO</t>
  </si>
  <si>
    <t>Ochrona obszarów pasa nadmorskiego przed nadmierną presją turystyczną</t>
  </si>
  <si>
    <t>POMORSKI OŚRODEK DORADZTWA ROLNICZEGO W GDAŃSKU</t>
  </si>
  <si>
    <t>BIOBALT - edukacja ekologiczna na rzecz zrównoważonego regionu Morza Bałtyckiego na terenie województwa pomorskiego ze szczególnym uwzględnieniem obszarów chronionych i strefy przybrzeżnej.</t>
  </si>
  <si>
    <t>GMINA MIASTA KRYNICA MORSKA</t>
  </si>
  <si>
    <t>Ochrona i zabezpieczenie obszarów chronionych poprzez rozbudowę infrastruktury ukierunkowującej ruch turystyczny w drodze wyznaczenia i budowy szlaków turystycznych na wybranych odcinkach leśnych od Mikoszewa do Granicy Państwa w Krynicy Morskiej</t>
  </si>
  <si>
    <t>GDAŃSKA INFRASTRUKTURA WODOCIĄGOWO-KANALIZACYJNA SP. Z O.O.</t>
  </si>
  <si>
    <t>Gdański Szlak Wodociągowy</t>
  </si>
  <si>
    <t>GMINA MIEJSKA STAROGARD GDAŃSKI</t>
  </si>
  <si>
    <t xml:space="preserve">Zachowanie wartości przyrodniczych i krajobrazowych korytarza ekologicznego doliny Wierzycy przez ochronę bioróżnorodności oraz ukierunkowanie wykorzystania tego obszaru </t>
  </si>
  <si>
    <t>GMINA PSZCZÓŁKI</t>
  </si>
  <si>
    <t>Ścieżka edukacyjna na terenie Obszaru Chronionego Krajobrazu Żuław Gdańskich w Skowarczu</t>
  </si>
  <si>
    <t xml:space="preserve">Stworzenie EkoParku Uniwersytetu Gdańskiego - ochrona gatunków zagrożonych i promocja różnorodności biologicznej poprzez rewitalizację terenów podziałkowych znajdujących się na terenie miasta Gdańsk </t>
  </si>
  <si>
    <t>STOWARZYSZENIE PÓŁNOCNOKASZUBSKA LOKALNA GRUPA RYBACKA</t>
  </si>
  <si>
    <t>Edukacja Ekologiczna w sieci</t>
  </si>
  <si>
    <t>Pomoc Techniczna</t>
  </si>
  <si>
    <t>Projekt Pomocy Technicznej na lata 2015-2017</t>
  </si>
  <si>
    <t>WOJEWÓDZKI URZĄD PRACY W GDAŃSKU</t>
  </si>
  <si>
    <t>Projekt Pomocy Technicznej na lata 2016-2017</t>
  </si>
  <si>
    <t>Umowy ogółem zawarte przez WUP</t>
  </si>
  <si>
    <t>WUP</t>
  </si>
  <si>
    <t>IZ</t>
  </si>
  <si>
    <t>RPPM.03.02.02-22-0001/15</t>
  </si>
  <si>
    <t>RPPM.03.03.02-22-0001/15</t>
  </si>
  <si>
    <t>RPPM.05.01.02-22-0001/15</t>
  </si>
  <si>
    <t>RPPM.05.01.02-22-0002/15</t>
  </si>
  <si>
    <t>RPPM.05.01.02-22-0003/15</t>
  </si>
  <si>
    <t>RPPM.05.01.02-22-0004/15</t>
  </si>
  <si>
    <t>RPPM.05.01.02-22-0005/15</t>
  </si>
  <si>
    <t>RPPM.05.01.02-22-0007/15</t>
  </si>
  <si>
    <t>RPPM.05.01.02-22-0008/15</t>
  </si>
  <si>
    <t>RPPM.05.01.02-22-0009/15</t>
  </si>
  <si>
    <t>RPPM.05.01.02-22-0010/15</t>
  </si>
  <si>
    <t>RPPM.05.01.02-22-0011/15</t>
  </si>
  <si>
    <t>RPPM.05.01.02-22-0012/15</t>
  </si>
  <si>
    <t>RPPM.05.01.02-22-0013/15</t>
  </si>
  <si>
    <t>RPPM.05.01.02-22-0014/15</t>
  </si>
  <si>
    <t>RPPM.05.01.02-22-0015/15</t>
  </si>
  <si>
    <t>RPPM.05.01.02-22-0016/15</t>
  </si>
  <si>
    <t>RPPM.05.01.02-22-0017/15</t>
  </si>
  <si>
    <t>RPPM.06.03.03-22-0001/15</t>
  </si>
  <si>
    <t>RPPM.09.03.00-22-0001/15</t>
  </si>
  <si>
    <t>RPPM.09.03.00-22-0002/15</t>
  </si>
  <si>
    <t>RPPM.10.02.01-22-0001/15</t>
  </si>
  <si>
    <t>RPPM.11.04.00-22-0003/15</t>
  </si>
  <si>
    <t>RPPM.11.04.00-22-0006/15</t>
  </si>
  <si>
    <t>RPPM.11.04.00-22-0007/15</t>
  </si>
  <si>
    <t>RPPM.11.04.00-22-0008/15</t>
  </si>
  <si>
    <t>RPPM.11.04.00-22-0012/15</t>
  </si>
  <si>
    <t>RPPM.11.04.00-22-0014/15</t>
  </si>
  <si>
    <t>RPPM.11.04.00-22-0018/15</t>
  </si>
  <si>
    <t>RPPM.11.04.00-22-0019/15</t>
  </si>
  <si>
    <t>RPPM.11.04.00-22-0022/15</t>
  </si>
  <si>
    <t>RPPM.11.04.00-22-0025/15</t>
  </si>
  <si>
    <t>RPPM.11.04.00-22-0026/15</t>
  </si>
  <si>
    <t>RPPM.11.04.00-22-0029/15</t>
  </si>
  <si>
    <t>RPPM.11.04.00-22-0033/15</t>
  </si>
  <si>
    <t>RPPM.11.04.00-22-0034/15</t>
  </si>
  <si>
    <t>RPPM.11.04.00-22-0035/15</t>
  </si>
  <si>
    <t>RPPM.11.04.00-22-0036/15</t>
  </si>
  <si>
    <t>RPPM.11.04.00-22-0047/15</t>
  </si>
  <si>
    <t>12.1</t>
  </si>
  <si>
    <t>RPPM.12.01.00-22-0001/15</t>
  </si>
  <si>
    <t>RPPM.12.01.00-22-0002/15</t>
  </si>
  <si>
    <t>RPPM.07.02.00-22-0001/15</t>
  </si>
  <si>
    <t>Pomorskie e-Zdrowie</t>
  </si>
  <si>
    <t>RPPM.08.03.00-22-0001/15</t>
  </si>
  <si>
    <t>Adaptacja zabytkowego zespołu willowo - parkowego przy ul. Jakuba Goyki 1-3 oraz części Parku Północnego w Sopocie na potrzeby ArtInkubatora i biblioteki publicznej</t>
  </si>
  <si>
    <t>RPPM.08.03.00-22-0007/15</t>
  </si>
  <si>
    <t>Rewaloryzacja i adaptacja do pełnienia funkcji kulturalnych zabytkowego Domu Marynarza Szwedzkiego w Gdyni i utworzenie w nim Konsulatu Kultury</t>
  </si>
  <si>
    <t>RPPM.08.03.00-22-0017/15</t>
  </si>
  <si>
    <t>Przywracanie blasku Drodze Królewskiej w Gdańsku - rewitalizacja Ratusza Głównego Miasta i Dworu Artusa</t>
  </si>
  <si>
    <t>RPPM.08.03.00-22-0018/15</t>
  </si>
  <si>
    <t>Zachowanie wielokulturowego dziedzictwa Żuław poprzez wykonanie robót budowlanych, remontowych i konserwatorskich w obiektach zabytkowych i obiektach położonych na terenach objętych ochroną konserwatorską w gminach żuławskich oraz stworzenie spójnej oferty turystycznej promującej tożsamość Żuław</t>
  </si>
  <si>
    <t>RPPM.08.03.00-22-0019/15</t>
  </si>
  <si>
    <t>RPPM.08.03.00-22-0023/15</t>
  </si>
  <si>
    <t>RPPM.08.03.00-22-0028/15</t>
  </si>
  <si>
    <t>Utworzenie Książnicy prof. Gerarda Labudy jako unikatowego zbioru dziedzictwa kulturowego Pomorza poprzez adaptację budynków Zespołu Pałacowo – Ogrodowo – Parkowego przy Muzeum Piśmiennictwa i Muzyki Kaszubsko-Pomorskiej w Wejherowie na potrzeby obsługi ruchu turystycznego regionu.</t>
  </si>
  <si>
    <t>RPPM.08.03.00-22-0029/15</t>
  </si>
  <si>
    <t>Prace restauratorskie i konserwatorskie w obrębie Miejskich Murów Obronnych w Malborku i nadanie im nowych funkcji "Zewnętrznego Muzeum Fortyfikacji"</t>
  </si>
  <si>
    <t>RPPM.08.03.00-22-0037/15</t>
  </si>
  <si>
    <t>Restauracja Kościoła p. w. Najświętszej Maryi Panny Wniebowziętej – Gwiazda Morza w Sopocie, w celu zwiększenia jego dostępności i atrakcyjności turystycznej.</t>
  </si>
  <si>
    <t>RPPM.08.03.00-22-0050/15</t>
  </si>
  <si>
    <t>RPPM.09.02.02-22-0001/15</t>
  </si>
  <si>
    <t>„Rewitalizacja linii kolejowej nr 207 odcinek granica województwa – Malbork”</t>
  </si>
  <si>
    <t>RPPM.09.03.00-22-0001/16</t>
  </si>
  <si>
    <t>Rozbudowa drogi wojewódzkiej nr 224 na odcinku Godziszewo – węzeł autostrady A1 Stanisławie</t>
  </si>
  <si>
    <t>RPPM.09.03.00-22-0002/16</t>
  </si>
  <si>
    <t>Rozbudowa drogi wojewódzkiej nr 226 na odcinkach węzeł „Rusocin” autostrady A1 – Pruszcz Gdański i Pruszcz Gdański – Przejazdowo.</t>
  </si>
  <si>
    <t>RPPM.09.03.00-22-0003/16</t>
  </si>
  <si>
    <t>Rozbudowa drogi wojewódzkiej nr 521 na odcinku Kwidzyn-Prabuty</t>
  </si>
  <si>
    <t>RPPM.10.02.01-22-0001/16</t>
  </si>
  <si>
    <t>Poprawa efektywności energetycznej budynków użyteczności publicznej w gminie Miastko</t>
  </si>
  <si>
    <t>RPPM.10.02.01-22-0003/16</t>
  </si>
  <si>
    <t>Kompleksowa termomodernizacja obiektów użyteczności publicznej Miejskiego Obszaru Funkcjonalnego Kościerzyny.</t>
  </si>
  <si>
    <t>RPPM.10.02.01-22-0009/16</t>
  </si>
  <si>
    <t>RPPM.10.02.01-22-0010/16</t>
  </si>
  <si>
    <t>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</t>
  </si>
  <si>
    <t>RPPM.10.02.01-22-0012/16</t>
  </si>
  <si>
    <t>Efektywni energetycznie - termomodernizacja budynków użyteczności publicznej w Gminie Miejskiej Łeba oraz Gminie Wicko</t>
  </si>
  <si>
    <t>RPPM.10.02.01-22-0014/16</t>
  </si>
  <si>
    <t>Termomodernizacja obiektów użyteczności publicznej na terenie gmin Pelplin i Krokowa</t>
  </si>
  <si>
    <t>RPPM.10.02.01-22-0017/16</t>
  </si>
  <si>
    <t>RPPM.10.02.01-22-0018/16</t>
  </si>
  <si>
    <t>Termomodernizacja budynków użyteczności publicznych na terenie Gminy Skarszewy</t>
  </si>
  <si>
    <t>RPPM.10.02.01-22-0020/16</t>
  </si>
  <si>
    <t>Kompleksowa modernizacja energetyczna obiektów użyteczności publicznej na terenie Szwajcarii Kaszubskiej</t>
  </si>
  <si>
    <t>RPPM.10.02.01-22-0021/16</t>
  </si>
  <si>
    <t>Poprawa efektywności energetycznej w budynkach użyteczności publicznej w Gminie Nowa Karczma i Gminie Lipusz</t>
  </si>
  <si>
    <t>RPPM.11.03.00-22-0001/15</t>
  </si>
  <si>
    <t>„Poprawa jakości oraz ograniczenie strat wody w Centralnym Wodociągu Żuławskim” – etap I</t>
  </si>
  <si>
    <t>RPPM.11.04.00-22-0042/15</t>
  </si>
  <si>
    <t>Edukacja dla przyrody</t>
  </si>
  <si>
    <t>Renowacja obiektów wpisanych do rejestru zabytków na terenie Gminy Krokowa i nadanie im nowych funkcji turystycznych wraz z kompleksowym zagospodarowaniem przestrzeni publicznych.</t>
  </si>
  <si>
    <t>RPPM.08.03.00-22-0033/15</t>
  </si>
  <si>
    <t>Gniew - miasto z charakterem</t>
  </si>
  <si>
    <t>RPPM.08.03.00-22-0041/15</t>
  </si>
  <si>
    <t>Rewaloryzacja i adaptacja Wozowni Artyleryjskiej wraz z otoczeniem, na potrzeby Centrum Hewelianum w Gdańsku</t>
  </si>
  <si>
    <t>GMINA SŁUPSK</t>
  </si>
  <si>
    <t>„Przywrócenie walorów historycznych Starej Osady Rybackiej w Ustce poprzez zabezpieczenie i ekspozycję ruin kościoła pw. św. Mikołaja oraz nadanie obszarowi charakteru produktu turystycznego”</t>
  </si>
  <si>
    <t>RPPM.08.03.00-22-0051/15</t>
  </si>
  <si>
    <t>PARAFIA RZYMSKOKATOLICKA POD WEZWANIEM WNIEBOWZIĘCIA NAJŚWIĘTRZEJ MARYI PANNY W GDAŃSKU</t>
  </si>
  <si>
    <t>Zwiększenie atrakcyjności turystycznej Bazyliki Mariackiej w Gdańsku poprzez wykonanie kompleksowych prac konserwatorsko-restauracyjnych i adaptację dawnej kotłowni na cele multimedialne</t>
  </si>
  <si>
    <t>RPPM.10.02.01-22-0002/16</t>
  </si>
  <si>
    <t>Termomodernizacja budynków użyteczności publicznej na obszarze MOF Lębork</t>
  </si>
  <si>
    <t>RPPM.10.02.01-22-0004/16</t>
  </si>
  <si>
    <t>Termomodernizacja obiektów użyteczności publicznej wraz z modernizacją i usprawnieniem źródeł ciepła i energii na terenie Miejskiego Obszaru Funkcjonalnego Starogardu Gdańskiego</t>
  </si>
  <si>
    <t>RPPM.10.02.01-22-0006/16</t>
  </si>
  <si>
    <t>"Termomodernizacja obiektów użyteczności publicznej na terenie Gminy Kępice"</t>
  </si>
  <si>
    <t>"Poprawa efektywności energetycznej oraz rozwój OZE w Chojnicko - Człuchowskim Miejskim Obszarze Funkcjonalnym - termomodernizacja budynków użyteczności publicznej"</t>
  </si>
  <si>
    <t>RPPM.10.02.01-22-0019/16</t>
  </si>
  <si>
    <t>Termomodernizacja budynków użyteczności publicznej na terenie gminy Bytów w latach 2016-2017</t>
  </si>
  <si>
    <t>RPPM.10.02.01-22-0023/16</t>
  </si>
  <si>
    <t>Poprawa efektywności energetycznej w obiektach użyteczności publicznej na terenie Powiśla i Żuław (wraz z działaniami informacyjno-edukacyjnymi)</t>
  </si>
  <si>
    <t>RPPM.10.02.01-22-0024/16</t>
  </si>
  <si>
    <t>ZWIĘKSZENIE EFEKTYWNOŚCI ENERGETYCZNEJ BUDYNKÓW UŻYTECZNOŚCI PUBLICZNEJ NA TERENIE GMIN TUCHOMIE, CZARNA DĄBRÓWKA, STUDZIENICE ORAZ PARCHOWO</t>
  </si>
  <si>
    <t>GMINA MIEJSKA CHOJNICE</t>
  </si>
  <si>
    <t>FUNDACJA PROMYK SOLIDARNOŚCI</t>
  </si>
  <si>
    <t>RPPM.06.01.02-22-0001/15</t>
  </si>
  <si>
    <t>MÓJ WYBÓR - AKTYWNOŚĆ</t>
  </si>
  <si>
    <t>RPPM.06.01.02-22-0002/15</t>
  </si>
  <si>
    <t>RPPM.06.01.02-22-0003/15</t>
  </si>
  <si>
    <t>SZUKAM...ZNAJDUJĘ ...PRACUJĘ ...</t>
  </si>
  <si>
    <t>RPPM.06.01.02-22-0004/15</t>
  </si>
  <si>
    <t>Mobilny i aktywny kapitał ludzki w powiatach malborskim i sztumskim - aktywizacja społeczno-zawodowa</t>
  </si>
  <si>
    <t>RPPM.06.01.02-22-0005/15</t>
  </si>
  <si>
    <t>Kierunek aktywność</t>
  </si>
  <si>
    <t>RPPM.06.01.02-22-0006/15</t>
  </si>
  <si>
    <t>RPPM.06.01.02-22-0007/15</t>
  </si>
  <si>
    <t>Czas na zmianę!</t>
  </si>
  <si>
    <t>RPPM.06.01.02-22-0010/15</t>
  </si>
  <si>
    <t>Klub Integracji Społecznej - W poszukiwaniu Pracy</t>
  </si>
  <si>
    <t>RPPM.06.01.02-22-0011/15</t>
  </si>
  <si>
    <t>"CISnę do przodu"</t>
  </si>
  <si>
    <t>RPPM.06.01.02-22-0012/15</t>
  </si>
  <si>
    <t>Ekspert przez doświadczenie</t>
  </si>
  <si>
    <t>RPPM.06.01.02-22-0013/15</t>
  </si>
  <si>
    <t>RPPM.06.01.02-22-0016/15</t>
  </si>
  <si>
    <t>RPPM.06.01.02-22-0018/15</t>
  </si>
  <si>
    <t>"Twoja szansa" Kompleksowe wsparcie dla osób zagrożonych ubóstwem lub wykluczeniem społecznym.</t>
  </si>
  <si>
    <t>RPPM.06.01.02-22-0019/15</t>
  </si>
  <si>
    <t>GPS - Gotowość Praca Samodzielność</t>
  </si>
  <si>
    <t>RPPM.06.01.02-22-0020/15</t>
  </si>
  <si>
    <t>Centrum Integracji Społecznej w Rzeczenicy szansą na zwiększenie zatrudnienia.</t>
  </si>
  <si>
    <t>RPPM.06.01.02-22-0023/15</t>
  </si>
  <si>
    <t>RPPM.06.01.02-22-0025/15</t>
  </si>
  <si>
    <t>Aktywnie na rynek pracy w gminie Kępice</t>
  </si>
  <si>
    <t>RPPM.06.01.02-22-0026/15</t>
  </si>
  <si>
    <t>POSTAW NA PRACĘ</t>
  </si>
  <si>
    <t>RPPM.06.01.02-22-0027/15</t>
  </si>
  <si>
    <t>Aktywizacja społeczno-zawodowa mieszkańców powiatu lęborskiego</t>
  </si>
  <si>
    <t>RPPM.06.01.02-22-0031/15</t>
  </si>
  <si>
    <t>Stop bezrobociu i wykluczeniu!</t>
  </si>
  <si>
    <t>RPPM.06.01.02-22-0033/15</t>
  </si>
  <si>
    <t>Aktywizacja społeczno - zawodowa kobiet w mieście i gminie Brusy</t>
  </si>
  <si>
    <t>RPPM.06.01.02-22-0036/15</t>
  </si>
  <si>
    <t>Centrum Integracji Społecznej w Gdańsku</t>
  </si>
  <si>
    <t>RPPM.06.01.02-22-0037/15</t>
  </si>
  <si>
    <t>Centrum Integracji Społecznej w Sopocie</t>
  </si>
  <si>
    <t>RPPM.06.01.02-22-0050/15</t>
  </si>
  <si>
    <t>INDYWIDUALNE ŚCIEŻKI DO SUKCESU - reintegracja społeczna i zawodowa osób niepełnosprawnych oraz ich rodzin - mieszkańców gminy miejsko-wiejskiej Nowy Dwór Gdański</t>
  </si>
  <si>
    <t>RPPM.06.01.02-22-0051/15</t>
  </si>
  <si>
    <t>Krok do przodu - aktywizacja społeczno-zawodowa osób zagrożonych ubóstwem lub wykluczeniem społecznym</t>
  </si>
  <si>
    <t>RPPM.06.01.02-22-0053/15</t>
  </si>
  <si>
    <t>Rozkwit osób zdystansowanych w społeczeństwie</t>
  </si>
  <si>
    <t>RPPM.06.01.02-22-0065/15</t>
  </si>
  <si>
    <t>CISnę do pracy</t>
  </si>
  <si>
    <t>RPPM.06.01.02-22-0070/15</t>
  </si>
  <si>
    <t>Szansa na lepszą przyszłość</t>
  </si>
  <si>
    <t>RPPM.06.01.02-22-0072/15</t>
  </si>
  <si>
    <t>Działania na rzecz zwiększania zatrudnienia osób dotkniętych i zagrożonych ubóstwem i wykluczeniem społecznym - rozwój Centrum Integracji Społecznej Promyk w Potęgowie</t>
  </si>
  <si>
    <t>RPPM.06.01.02-22-0078/15</t>
  </si>
  <si>
    <t>Praca w Grupie</t>
  </si>
  <si>
    <t>RPPM.06.01.02-22-0084/15</t>
  </si>
  <si>
    <t>Społecznie Aktywni !</t>
  </si>
  <si>
    <t>6.1.2</t>
  </si>
  <si>
    <t>Aktywizacja społeczno - zawodowa</t>
  </si>
  <si>
    <t>GMINA POTĘGOWO</t>
  </si>
  <si>
    <t>POWIAT PUCKI</t>
  </si>
  <si>
    <t xml:space="preserve">Aktywny Powiat Pucki </t>
  </si>
  <si>
    <t>GMINA KARTUZY</t>
  </si>
  <si>
    <t>MIASTO MALBORK</t>
  </si>
  <si>
    <t>MIASTO SŁUPSK</t>
  </si>
  <si>
    <t>GMINA PRUSZCZ GDAŃSKI</t>
  </si>
  <si>
    <t xml:space="preserve">"Nowa szansa - program reintegracji społecznej osób zagrożonych wykluczeniem społecznym z Gminy Pruszcz Gdański" </t>
  </si>
  <si>
    <t>GMINA MIEJSKA RUMIA</t>
  </si>
  <si>
    <t>GMINA SMOŁDZINO</t>
  </si>
  <si>
    <t>GMINA MIASTA GDYNI</t>
  </si>
  <si>
    <t>GMINA SOMONINO</t>
  </si>
  <si>
    <t xml:space="preserve">Twoja szansa. </t>
  </si>
  <si>
    <t>GMINA SZEMUD</t>
  </si>
  <si>
    <t xml:space="preserve">Aktywność szansą na zmianę </t>
  </si>
  <si>
    <t>GMINA MIASTA SOPOTU</t>
  </si>
  <si>
    <t>MIASTO GDAŃSK</t>
  </si>
  <si>
    <t>GMINA RZECZENICA</t>
  </si>
  <si>
    <t>GMINA MIEJSKA TCZEW</t>
  </si>
  <si>
    <t xml:space="preserve">Akademia Aktywnych </t>
  </si>
  <si>
    <t>POWIAT LĘBORSKI</t>
  </si>
  <si>
    <t>GMINA BRUSY</t>
  </si>
  <si>
    <t>Systemy informatyczne i telemedyczne</t>
  </si>
  <si>
    <t>Regionalna infrastruktura kolejowa</t>
  </si>
  <si>
    <t>PKP POLSKIE LINIE KOLEJOWE S.A.</t>
  </si>
  <si>
    <t>11.3</t>
  </si>
  <si>
    <t>Gospodarka wodno-ściekowa</t>
  </si>
  <si>
    <t>CENTRALNY WODOCIĄG ŻUŁAWSKI SP. Z O.O.</t>
  </si>
  <si>
    <t>Materialne i niematerialne dziedzictwo kulturowe</t>
  </si>
  <si>
    <t>POMORSKI ZESPÓŁ PARKÓW KRAJOBRAZOWYCH W SŁUPSKU</t>
  </si>
  <si>
    <t>Aktywność eksportowa</t>
  </si>
  <si>
    <t>RPPM.02.03.00-22-0001/16</t>
  </si>
  <si>
    <t>Pomorski Broker Eksportowy. Kompleksowy system wspierania eksportu w województwie pomorskim.</t>
  </si>
  <si>
    <t>Inwestorzy zewnętrzni</t>
  </si>
  <si>
    <t>RPPM.02.05.00-22-0001/16</t>
  </si>
  <si>
    <t>Invest in Pomerania 2020</t>
  </si>
  <si>
    <t>TOWARZYSTWO POMOCY IM. ŚW. BRATA ALBERTA KOŁO GDAŃSKIE</t>
  </si>
  <si>
    <t>TOWARZYSTWO OPIEKI NAD OCIEMNIAŁYMI</t>
  </si>
  <si>
    <t>LOKALNA GRUPA DZIAŁANIA MAŁE MORZE</t>
  </si>
  <si>
    <t>STOWARZYSZENIE NA RZECZ ROZWOJU MIASTA I GMINY DEBRZNO</t>
  </si>
  <si>
    <t>STOWARZYSZENIE HORYZONT</t>
  </si>
  <si>
    <t>FUNDACJA WSPIERANIA INICJATYW ROZWOJU LOKALNEGO</t>
  </si>
  <si>
    <t>FUNDACJA OPARCIA SPOŁECZNEGO ALEKSANDRY FOSA</t>
  </si>
  <si>
    <t>ZAKŁAD DOSKONALENIA ZAWODOWEGO W SŁUPSKU</t>
  </si>
  <si>
    <t>8.3</t>
  </si>
  <si>
    <t>CENTRUM KULTURY W GDYNI</t>
  </si>
  <si>
    <t>MUZEUM HISTORYCZNE MIASTA GDAŃSKA</t>
  </si>
  <si>
    <t>GMINA CEDRY WIELKIE</t>
  </si>
  <si>
    <t>GMINA KROKOWA</t>
  </si>
  <si>
    <t>GMINA BYTÓW</t>
  </si>
  <si>
    <t>POWIAT WEJHEROWSKI</t>
  </si>
  <si>
    <t>GMINA GNIEW</t>
  </si>
  <si>
    <t>PARAFIA RZYMSKO-KATOLICKA P.W NAJŚWIĘTSZEJ MARYI PANNY WNIEBOWZIĘTEJ - GWIAZDA MORZA W SOPOCIE</t>
  </si>
  <si>
    <t>GMINA MIASTA GDAŃSKA</t>
  </si>
  <si>
    <t>T</t>
  </si>
  <si>
    <t>GMINA MIASTKO</t>
  </si>
  <si>
    <t>GMINA MIEJSKA KOŚCIERZYNA</t>
  </si>
  <si>
    <t>POWIAT STAROGARDZKI</t>
  </si>
  <si>
    <t>Poprawa efektywności energetycznej Obszaru Funkcjonalnego Miasta Słupska poprzez termomodernizację budynków.</t>
  </si>
  <si>
    <t>GMINA MIEJSKA ŁEBA</t>
  </si>
  <si>
    <t>POWIAT CHOJNICKI</t>
  </si>
  <si>
    <t>GMINA SKARSZEWY</t>
  </si>
  <si>
    <t>GMINA STĘŻYCA</t>
  </si>
  <si>
    <t>GMINA NOWA KARCZMA</t>
  </si>
  <si>
    <t>GMINA TUCHOMIE</t>
  </si>
  <si>
    <t>Renowacja zabytkowego mostu na rzece Boruji oraz iluminacja średniowiecznego zamku wraz z zagospodarowaniem historycznego otoczenia w miejscowości Bytów</t>
  </si>
  <si>
    <t>9.2.2</t>
  </si>
  <si>
    <t>2.3</t>
  </si>
  <si>
    <t>AGENCJA ROZWOJU POMORZA S.A.</t>
  </si>
  <si>
    <t>2.5</t>
  </si>
  <si>
    <t>Lista umów o dofinansowanie projektu w ramach Regionalnego Programu Operacyjnego Województwa Pomorskiego na lata 2014–2020 — stan na 20 lipca 2016 r.</t>
  </si>
  <si>
    <r>
      <rPr>
        <b/>
        <sz val="10"/>
        <color rgb="FF92D050"/>
        <rFont val="Arial Narrow"/>
        <family val="2"/>
        <charset val="238"/>
      </rPr>
      <t>█████</t>
    </r>
    <r>
      <rPr>
        <b/>
        <sz val="10"/>
        <rFont val="Arial Narrow"/>
        <family val="2"/>
        <charset val="238"/>
      </rPr>
      <t xml:space="preserve"> — projekty zakończone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</si>
</sst>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zł&quot;"/>
    <numFmt numFmtId="165" formatCode="#,##0\ &quot;zł&quot;"/>
  </numFmts>
  <fonts count="15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Courier"/>
      <family val="3"/>
    </font>
    <font>
      <sz val="8"/>
      <name val="Arial Narrow"/>
      <family val="2"/>
      <charset val="238"/>
    </font>
    <font>
      <b/>
      <sz val="10"/>
      <name val="Arial Narrow"/>
      <family val="2"/>
      <charset val="238"/>
    </font>
    <font>
      <b/>
      <sz val="8"/>
      <name val="Arial Narrow"/>
      <family val="2"/>
      <charset val="238"/>
    </font>
    <font>
      <b/>
      <sz val="8"/>
      <color theme="0"/>
      <name val="Arial Narrow"/>
      <family val="2"/>
      <charset val="238"/>
    </font>
    <font>
      <b/>
      <sz val="12"/>
      <name val="Arial Narrow"/>
      <family val="2"/>
      <charset val="238"/>
    </font>
    <font>
      <sz val="11"/>
      <color theme="1"/>
      <name val="Calibri"/>
    </font>
    <font>
      <b/>
      <sz val="10"/>
      <color rgb="FF92D050"/>
      <name val="Arial Narrow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9" fontId="1" fillId="0" borderId="0" applyFont="0" applyFill="0" applyBorder="0" applyAlignment="0" applyProtection="0"/>
    <xf numFmtId="14" fontId="7" fillId="0" borderId="0" applyProtection="0">
      <alignment vertical="center"/>
    </xf>
    <xf numFmtId="0" fontId="13" fillId="0" borderId="0"/>
  </cellStyleXfs>
  <cellXfs count="37">
    <xf numFmtId="0" fontId="0" fillId="0" borderId="0" xfId="0"/>
    <xf numFmtId="164" fontId="3" fillId="0" borderId="0" xfId="0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 vertical="center" wrapText="1"/>
    </xf>
    <xf numFmtId="0" fontId="3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49" fontId="8" fillId="0" borderId="1" xfId="1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/>
    </xf>
    <xf numFmtId="49" fontId="8" fillId="0" borderId="2" xfId="1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164" fontId="11" fillId="2" borderId="0" xfId="0" applyNumberFormat="1" applyFont="1" applyFill="1" applyBorder="1" applyAlignment="1">
      <alignment vertical="center"/>
    </xf>
    <xf numFmtId="164" fontId="11" fillId="2" borderId="0" xfId="0" applyNumberFormat="1" applyFont="1" applyFill="1" applyBorder="1" applyAlignment="1">
      <alignment horizontal="center" vertical="center"/>
    </xf>
    <xf numFmtId="1" fontId="8" fillId="0" borderId="2" xfId="10" applyNumberFormat="1" applyFont="1" applyFill="1" applyBorder="1" applyAlignment="1">
      <alignment horizontal="center" vertical="center"/>
    </xf>
    <xf numFmtId="1" fontId="8" fillId="0" borderId="1" xfId="10" applyNumberFormat="1" applyFont="1" applyFill="1" applyBorder="1" applyAlignment="1">
      <alignment horizontal="center" vertical="center"/>
    </xf>
    <xf numFmtId="9" fontId="8" fillId="3" borderId="1" xfId="1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9" fontId="8" fillId="4" borderId="1" xfId="1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4" fontId="11" fillId="3" borderId="1" xfId="0" applyNumberFormat="1" applyFont="1" applyFill="1" applyBorder="1" applyAlignment="1">
      <alignment horizontal="center" vertical="center"/>
    </xf>
    <xf numFmtId="9" fontId="11" fillId="3" borderId="1" xfId="10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9" fontId="10" fillId="4" borderId="1" xfId="10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left" vertical="center" wrapText="1"/>
    </xf>
    <xf numFmtId="0" fontId="2" fillId="5" borderId="0" xfId="0" applyFont="1" applyFill="1" applyAlignment="1">
      <alignment horizontal="left"/>
    </xf>
    <xf numFmtId="0" fontId="11" fillId="3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165" fontId="11" fillId="3" borderId="1" xfId="0" applyNumberFormat="1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right" vertical="center" wrapText="1"/>
    </xf>
  </cellXfs>
  <cellStyles count="13">
    <cellStyle name="Normalny" xfId="0" builtinId="0"/>
    <cellStyle name="Normalny 10" xfId="1"/>
    <cellStyle name="Normalny 2" xfId="2"/>
    <cellStyle name="Normalny 2 14" xfId="3"/>
    <cellStyle name="Normalny 2 16" xfId="4"/>
    <cellStyle name="Normalny 2 2" xfId="5"/>
    <cellStyle name="Normalny 2 6" xfId="6"/>
    <cellStyle name="Normalny 2 7" xfId="7"/>
    <cellStyle name="Normalny 3" xfId="12"/>
    <cellStyle name="Normalny 4" xfId="8"/>
    <cellStyle name="Normalny 5" xfId="9"/>
    <cellStyle name="Procentowy" xfId="10" builtinId="5"/>
    <cellStyle name="Styl 1" xfId="11"/>
  </cellStyles>
  <dxfs count="4">
    <dxf>
      <fill>
        <patternFill>
          <bgColor theme="6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9" defaultPivotStyle="PivotStyleLight16">
    <tableStyle name="Styl tabeli 1" pivot="0" count="3">
      <tableStyleElement type="wholeTable" dxfId="3"/>
      <tableStyleElement type="headerRow" dxfId="2"/>
      <tableStyleElement type="totalRow" dxfId="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F5F5F5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0</xdr:rowOff>
    </xdr:from>
    <xdr:to>
      <xdr:col>4</xdr:col>
      <xdr:colOff>704850</xdr:colOff>
      <xdr:row>0</xdr:row>
      <xdr:rowOff>0</xdr:rowOff>
    </xdr:to>
    <xdr:pic>
      <xdr:nvPicPr>
        <xdr:cNvPr id="3629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413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1662953</xdr:colOff>
      <xdr:row>0</xdr:row>
      <xdr:rowOff>0</xdr:rowOff>
    </xdr:from>
    <xdr:to>
      <xdr:col>6</xdr:col>
      <xdr:colOff>11080</xdr:colOff>
      <xdr:row>0</xdr:row>
      <xdr:rowOff>0</xdr:rowOff>
    </xdr:to>
    <xdr:sp macro="" textlink="">
      <xdr:nvSpPr>
        <xdr:cNvPr id="4102" name="Text Box 6"/>
        <xdr:cNvSpPr txBox="1">
          <a:spLocks noChangeArrowheads="1"/>
        </xdr:cNvSpPr>
      </xdr:nvSpPr>
      <xdr:spPr bwMode="auto">
        <a:xfrm>
          <a:off x="3486150" y="142875"/>
          <a:ext cx="3190875" cy="752475"/>
        </a:xfrm>
        <a:prstGeom prst="rect">
          <a:avLst/>
        </a:prstGeom>
        <a:noFill/>
        <a:ln w="254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pl-PL" sz="1200" b="1" i="0" u="none" strike="noStrike" baseline="0">
              <a:solidFill>
                <a:srgbClr val="333399"/>
              </a:solidFill>
              <a:latin typeface="Arial"/>
              <a:cs typeface="Arial"/>
            </a:rPr>
            <a:t>Regionalny Program Operacyjny </a:t>
          </a:r>
        </a:p>
        <a:p>
          <a:pPr algn="ctr" rtl="0">
            <a:defRPr sz="1000"/>
          </a:pPr>
          <a:r>
            <a:rPr lang="pl-PL" sz="1200" b="1" i="0" u="none" strike="noStrike" baseline="0">
              <a:solidFill>
                <a:srgbClr val="333399"/>
              </a:solidFill>
              <a:latin typeface="Arial"/>
              <a:cs typeface="Arial"/>
            </a:rPr>
            <a:t>dla Województwa Pomorskiego </a:t>
          </a:r>
        </a:p>
        <a:p>
          <a:pPr algn="ctr" rtl="0">
            <a:defRPr sz="1000"/>
          </a:pPr>
          <a:r>
            <a:rPr lang="pl-PL" sz="1200" b="1" i="0" u="none" strike="noStrike" baseline="0">
              <a:solidFill>
                <a:srgbClr val="333399"/>
              </a:solidFill>
              <a:latin typeface="Arial"/>
              <a:cs typeface="Arial"/>
            </a:rPr>
            <a:t>na lata 2007-2013</a:t>
          </a:r>
        </a:p>
      </xdr:txBody>
    </xdr:sp>
    <xdr:clientData/>
  </xdr:twoCellAnchor>
  <xdr:twoCellAnchor>
    <xdr:from>
      <xdr:col>6</xdr:col>
      <xdr:colOff>225238</xdr:colOff>
      <xdr:row>0</xdr:row>
      <xdr:rowOff>0</xdr:rowOff>
    </xdr:from>
    <xdr:to>
      <xdr:col>7</xdr:col>
      <xdr:colOff>688672</xdr:colOff>
      <xdr:row>0</xdr:row>
      <xdr:rowOff>0</xdr:rowOff>
    </xdr:to>
    <xdr:sp macro="" textlink="">
      <xdr:nvSpPr>
        <xdr:cNvPr id="4103" name="Text Box 7"/>
        <xdr:cNvSpPr txBox="1">
          <a:spLocks noChangeArrowheads="1"/>
        </xdr:cNvSpPr>
      </xdr:nvSpPr>
      <xdr:spPr bwMode="auto">
        <a:xfrm>
          <a:off x="7048500" y="361950"/>
          <a:ext cx="1485900" cy="4953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UNIA EUROPEJSKA</a:t>
          </a:r>
          <a:endParaRPr lang="pl-PL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EUROPEJSKI FUNDUSZ</a:t>
          </a:r>
        </a:p>
        <a:p>
          <a:pPr algn="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ROZWOJU REGIONALNEGO</a:t>
          </a:r>
        </a:p>
      </xdr:txBody>
    </xdr:sp>
    <xdr:clientData/>
  </xdr:twoCellAnchor>
  <xdr:twoCellAnchor>
    <xdr:from>
      <xdr:col>7</xdr:col>
      <xdr:colOff>790575</xdr:colOff>
      <xdr:row>0</xdr:row>
      <xdr:rowOff>0</xdr:rowOff>
    </xdr:from>
    <xdr:to>
      <xdr:col>9</xdr:col>
      <xdr:colOff>962025</xdr:colOff>
      <xdr:row>0</xdr:row>
      <xdr:rowOff>0</xdr:rowOff>
    </xdr:to>
    <xdr:pic>
      <xdr:nvPicPr>
        <xdr:cNvPr id="36299" name="Picture 8" descr="European Fl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63175" y="0"/>
          <a:ext cx="1762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92D050"/>
    <pageSetUpPr fitToPage="1"/>
  </sheetPr>
  <dimension ref="A1:N279"/>
  <sheetViews>
    <sheetView tabSelected="1" workbookViewId="0">
      <selection activeCell="J2" sqref="J2"/>
    </sheetView>
  </sheetViews>
  <sheetFormatPr defaultRowHeight="11.25" x14ac:dyDescent="0.2"/>
  <cols>
    <col min="1" max="1" width="4.5703125" style="2" customWidth="1"/>
    <col min="2" max="2" width="6" style="3" customWidth="1"/>
    <col min="3" max="3" width="13.7109375" style="3" customWidth="1"/>
    <col min="4" max="4" width="21.28515625" style="3" customWidth="1"/>
    <col min="5" max="5" width="25" style="3" customWidth="1"/>
    <col min="6" max="6" width="43.140625" style="3" customWidth="1"/>
    <col min="7" max="7" width="11.5703125" style="1" customWidth="1"/>
    <col min="8" max="9" width="13.42578125" style="1" customWidth="1"/>
    <col min="10" max="11" width="12.42578125" style="1" customWidth="1"/>
    <col min="12" max="12" width="7.140625" style="1" customWidth="1"/>
    <col min="13" max="13" width="7.140625" style="1" hidden="1" customWidth="1"/>
    <col min="14" max="14" width="9.5703125" style="2" hidden="1" customWidth="1"/>
    <col min="15" max="15" width="19.42578125" style="2" bestFit="1" customWidth="1"/>
    <col min="16" max="16384" width="9.140625" style="2"/>
  </cols>
  <sheetData>
    <row r="1" spans="1:14" ht="21.75" customHeight="1" x14ac:dyDescent="0.2">
      <c r="A1" s="28" t="s">
        <v>359</v>
      </c>
      <c r="B1" s="28"/>
      <c r="C1" s="28"/>
      <c r="D1" s="28"/>
      <c r="E1" s="28"/>
      <c r="F1" s="28"/>
      <c r="G1" s="28"/>
      <c r="H1" s="28"/>
      <c r="I1" s="28"/>
      <c r="J1" s="36" t="s">
        <v>360</v>
      </c>
      <c r="K1" s="36"/>
      <c r="L1" s="36"/>
      <c r="M1" s="9"/>
      <c r="N1" s="4"/>
    </row>
    <row r="2" spans="1:14" ht="12.75" customHeight="1" x14ac:dyDescent="0.2">
      <c r="A2" s="15" t="s">
        <v>3</v>
      </c>
      <c r="B2" s="15" t="s">
        <v>9</v>
      </c>
      <c r="C2" s="15" t="s">
        <v>4</v>
      </c>
      <c r="D2" s="15" t="s">
        <v>10</v>
      </c>
      <c r="E2" s="15" t="s">
        <v>87</v>
      </c>
      <c r="F2" s="15" t="s">
        <v>5</v>
      </c>
      <c r="G2" s="16" t="s">
        <v>11</v>
      </c>
      <c r="H2" s="16" t="s">
        <v>12</v>
      </c>
      <c r="I2" s="16" t="s">
        <v>13</v>
      </c>
      <c r="J2" s="16" t="s">
        <v>14</v>
      </c>
      <c r="K2" s="17" t="s">
        <v>15</v>
      </c>
      <c r="L2" s="17" t="s">
        <v>16</v>
      </c>
      <c r="M2" s="17" t="s">
        <v>88</v>
      </c>
      <c r="N2" s="17" t="s">
        <v>8</v>
      </c>
    </row>
    <row r="3" spans="1:14" ht="25.5" customHeight="1" x14ac:dyDescent="0.2">
      <c r="A3" s="10">
        <f>ROW()-2</f>
        <v>1</v>
      </c>
      <c r="B3" s="11" t="s">
        <v>356</v>
      </c>
      <c r="C3" s="11" t="s">
        <v>319</v>
      </c>
      <c r="D3" s="10" t="s">
        <v>320</v>
      </c>
      <c r="E3" s="11" t="s">
        <v>357</v>
      </c>
      <c r="F3" s="11" t="s">
        <v>321</v>
      </c>
      <c r="G3" s="12" t="s">
        <v>71</v>
      </c>
      <c r="H3" s="32">
        <v>84078600</v>
      </c>
      <c r="I3" s="32">
        <v>84078600</v>
      </c>
      <c r="J3" s="32">
        <v>64078600</v>
      </c>
      <c r="K3" s="32">
        <v>64078600</v>
      </c>
      <c r="L3" s="18">
        <v>76.212734274833295</v>
      </c>
      <c r="M3" s="13" t="s">
        <v>89</v>
      </c>
      <c r="N3" s="14" t="e">
        <v>#N/A</v>
      </c>
    </row>
    <row r="4" spans="1:14" ht="25.5" customHeight="1" x14ac:dyDescent="0.2">
      <c r="A4" s="10">
        <f t="shared" ref="A4:A112" si="0">ROW()-2</f>
        <v>2</v>
      </c>
      <c r="B4" s="5" t="s">
        <v>358</v>
      </c>
      <c r="C4" s="5" t="s">
        <v>322</v>
      </c>
      <c r="D4" s="6" t="s">
        <v>323</v>
      </c>
      <c r="E4" s="5" t="s">
        <v>357</v>
      </c>
      <c r="F4" s="5" t="s">
        <v>324</v>
      </c>
      <c r="G4" s="7" t="s">
        <v>71</v>
      </c>
      <c r="H4" s="33">
        <v>195187308.75999999</v>
      </c>
      <c r="I4" s="33">
        <v>195187308.75999999</v>
      </c>
      <c r="J4" s="33">
        <v>113287308.76000001</v>
      </c>
      <c r="K4" s="33">
        <v>113287308.76000001</v>
      </c>
      <c r="L4" s="19">
        <v>58.0403047102293</v>
      </c>
      <c r="M4" s="8" t="s">
        <v>89</v>
      </c>
      <c r="N4" s="14" t="e">
        <v>#N/A</v>
      </c>
    </row>
    <row r="5" spans="1:14" ht="25.5" customHeight="1" x14ac:dyDescent="0.2">
      <c r="A5" s="10">
        <f t="shared" si="0"/>
        <v>3</v>
      </c>
      <c r="B5" s="5" t="s">
        <v>17</v>
      </c>
      <c r="C5" s="5" t="s">
        <v>18</v>
      </c>
      <c r="D5" s="6" t="s">
        <v>114</v>
      </c>
      <c r="E5" s="5" t="s">
        <v>19</v>
      </c>
      <c r="F5" s="5" t="s">
        <v>20</v>
      </c>
      <c r="G5" s="7" t="s">
        <v>21</v>
      </c>
      <c r="H5" s="33">
        <v>3464000</v>
      </c>
      <c r="I5" s="33">
        <v>3464000</v>
      </c>
      <c r="J5" s="33">
        <v>3290800</v>
      </c>
      <c r="K5" s="33">
        <v>2944400</v>
      </c>
      <c r="L5" s="19">
        <v>95</v>
      </c>
      <c r="M5" s="8" t="s">
        <v>89</v>
      </c>
      <c r="N5" s="14" t="s">
        <v>0</v>
      </c>
    </row>
    <row r="6" spans="1:14" ht="25.5" customHeight="1" x14ac:dyDescent="0.2">
      <c r="A6" s="10">
        <f t="shared" si="0"/>
        <v>4</v>
      </c>
      <c r="B6" s="5" t="s">
        <v>22</v>
      </c>
      <c r="C6" s="5" t="s">
        <v>23</v>
      </c>
      <c r="D6" s="6" t="s">
        <v>115</v>
      </c>
      <c r="E6" s="5" t="s">
        <v>19</v>
      </c>
      <c r="F6" s="5" t="s">
        <v>24</v>
      </c>
      <c r="G6" s="7" t="s">
        <v>21</v>
      </c>
      <c r="H6" s="33">
        <v>21538410</v>
      </c>
      <c r="I6" s="33">
        <v>21538410</v>
      </c>
      <c r="J6" s="33">
        <v>20461489.5</v>
      </c>
      <c r="K6" s="33">
        <v>18307648.5</v>
      </c>
      <c r="L6" s="19">
        <v>95</v>
      </c>
      <c r="M6" s="8" t="s">
        <v>89</v>
      </c>
      <c r="N6" s="14" t="s">
        <v>0</v>
      </c>
    </row>
    <row r="7" spans="1:14" ht="25.5" customHeight="1" x14ac:dyDescent="0.2">
      <c r="A7" s="10">
        <f t="shared" si="0"/>
        <v>5</v>
      </c>
      <c r="B7" s="5" t="s">
        <v>25</v>
      </c>
      <c r="C7" s="5" t="s">
        <v>26</v>
      </c>
      <c r="D7" s="6" t="s">
        <v>116</v>
      </c>
      <c r="E7" s="5" t="s">
        <v>27</v>
      </c>
      <c r="F7" s="5" t="s">
        <v>28</v>
      </c>
      <c r="G7" s="7" t="s">
        <v>21</v>
      </c>
      <c r="H7" s="33">
        <v>1861500</v>
      </c>
      <c r="I7" s="33">
        <v>1861500</v>
      </c>
      <c r="J7" s="33">
        <v>1861500</v>
      </c>
      <c r="K7" s="33">
        <v>1582275</v>
      </c>
      <c r="L7" s="19">
        <v>100</v>
      </c>
      <c r="M7" s="8" t="s">
        <v>90</v>
      </c>
      <c r="N7" s="14" t="s">
        <v>343</v>
      </c>
    </row>
    <row r="8" spans="1:14" ht="25.5" customHeight="1" x14ac:dyDescent="0.2">
      <c r="A8" s="10">
        <f t="shared" si="0"/>
        <v>6</v>
      </c>
      <c r="B8" s="5" t="s">
        <v>25</v>
      </c>
      <c r="C8" s="5" t="s">
        <v>26</v>
      </c>
      <c r="D8" s="6" t="s">
        <v>117</v>
      </c>
      <c r="E8" s="5" t="s">
        <v>29</v>
      </c>
      <c r="F8" s="5" t="s">
        <v>30</v>
      </c>
      <c r="G8" s="7" t="s">
        <v>21</v>
      </c>
      <c r="H8" s="33">
        <v>1364600</v>
      </c>
      <c r="I8" s="33">
        <v>1364600</v>
      </c>
      <c r="J8" s="33">
        <v>1364600</v>
      </c>
      <c r="K8" s="33">
        <v>1159910</v>
      </c>
      <c r="L8" s="19">
        <v>100</v>
      </c>
      <c r="M8" s="8" t="s">
        <v>90</v>
      </c>
      <c r="N8" s="14" t="s">
        <v>343</v>
      </c>
    </row>
    <row r="9" spans="1:14" ht="25.5" customHeight="1" x14ac:dyDescent="0.2">
      <c r="A9" s="10">
        <f t="shared" si="0"/>
        <v>7</v>
      </c>
      <c r="B9" s="5" t="s">
        <v>25</v>
      </c>
      <c r="C9" s="5" t="s">
        <v>26</v>
      </c>
      <c r="D9" s="6" t="s">
        <v>118</v>
      </c>
      <c r="E9" s="5" t="s">
        <v>31</v>
      </c>
      <c r="F9" s="5" t="s">
        <v>32</v>
      </c>
      <c r="G9" s="7" t="s">
        <v>21</v>
      </c>
      <c r="H9" s="33">
        <v>2660300</v>
      </c>
      <c r="I9" s="33">
        <v>2660300</v>
      </c>
      <c r="J9" s="33">
        <v>2660300</v>
      </c>
      <c r="K9" s="33">
        <v>2261255</v>
      </c>
      <c r="L9" s="19">
        <v>100</v>
      </c>
      <c r="M9" s="8" t="s">
        <v>90</v>
      </c>
      <c r="N9" s="14" t="s">
        <v>343</v>
      </c>
    </row>
    <row r="10" spans="1:14" ht="25.5" customHeight="1" x14ac:dyDescent="0.2">
      <c r="A10" s="10">
        <f t="shared" si="0"/>
        <v>8</v>
      </c>
      <c r="B10" s="5" t="s">
        <v>25</v>
      </c>
      <c r="C10" s="5" t="s">
        <v>26</v>
      </c>
      <c r="D10" s="6" t="s">
        <v>119</v>
      </c>
      <c r="E10" s="5" t="s">
        <v>33</v>
      </c>
      <c r="F10" s="5" t="s">
        <v>34</v>
      </c>
      <c r="G10" s="7" t="s">
        <v>21</v>
      </c>
      <c r="H10" s="33">
        <v>3139300</v>
      </c>
      <c r="I10" s="33">
        <v>3139300</v>
      </c>
      <c r="J10" s="33">
        <v>3139300</v>
      </c>
      <c r="K10" s="33">
        <v>2668405</v>
      </c>
      <c r="L10" s="19">
        <v>100</v>
      </c>
      <c r="M10" s="8" t="s">
        <v>90</v>
      </c>
      <c r="N10" s="14" t="s">
        <v>343</v>
      </c>
    </row>
    <row r="11" spans="1:14" ht="25.5" customHeight="1" x14ac:dyDescent="0.2">
      <c r="A11" s="10">
        <f t="shared" si="0"/>
        <v>9</v>
      </c>
      <c r="B11" s="5" t="s">
        <v>25</v>
      </c>
      <c r="C11" s="5" t="s">
        <v>26</v>
      </c>
      <c r="D11" s="6" t="s">
        <v>120</v>
      </c>
      <c r="E11" s="5" t="s">
        <v>35</v>
      </c>
      <c r="F11" s="5" t="s">
        <v>36</v>
      </c>
      <c r="G11" s="7" t="s">
        <v>21</v>
      </c>
      <c r="H11" s="33">
        <v>2173355</v>
      </c>
      <c r="I11" s="33">
        <v>2173355</v>
      </c>
      <c r="J11" s="33">
        <v>2173355</v>
      </c>
      <c r="K11" s="33">
        <v>1847351.75</v>
      </c>
      <c r="L11" s="19">
        <v>100</v>
      </c>
      <c r="M11" s="8" t="s">
        <v>90</v>
      </c>
      <c r="N11" s="14" t="s">
        <v>0</v>
      </c>
    </row>
    <row r="12" spans="1:14" ht="25.5" customHeight="1" x14ac:dyDescent="0.2">
      <c r="A12" s="10">
        <f t="shared" si="0"/>
        <v>10</v>
      </c>
      <c r="B12" s="5" t="s">
        <v>25</v>
      </c>
      <c r="C12" s="5" t="s">
        <v>26</v>
      </c>
      <c r="D12" s="6" t="s">
        <v>121</v>
      </c>
      <c r="E12" s="5" t="s">
        <v>37</v>
      </c>
      <c r="F12" s="5" t="s">
        <v>38</v>
      </c>
      <c r="G12" s="7" t="s">
        <v>21</v>
      </c>
      <c r="H12" s="33">
        <v>2494100</v>
      </c>
      <c r="I12" s="33">
        <v>2494100</v>
      </c>
      <c r="J12" s="33">
        <v>2494100</v>
      </c>
      <c r="K12" s="33">
        <v>2119985</v>
      </c>
      <c r="L12" s="19">
        <v>100</v>
      </c>
      <c r="M12" s="8" t="s">
        <v>90</v>
      </c>
      <c r="N12" s="14" t="s">
        <v>343</v>
      </c>
    </row>
    <row r="13" spans="1:14" ht="25.5" customHeight="1" x14ac:dyDescent="0.2">
      <c r="A13" s="10">
        <f t="shared" si="0"/>
        <v>11</v>
      </c>
      <c r="B13" s="5" t="s">
        <v>25</v>
      </c>
      <c r="C13" s="5" t="s">
        <v>26</v>
      </c>
      <c r="D13" s="6" t="s">
        <v>122</v>
      </c>
      <c r="E13" s="5" t="s">
        <v>39</v>
      </c>
      <c r="F13" s="5" t="s">
        <v>40</v>
      </c>
      <c r="G13" s="7" t="s">
        <v>21</v>
      </c>
      <c r="H13" s="33">
        <v>1946825</v>
      </c>
      <c r="I13" s="33">
        <v>1946825</v>
      </c>
      <c r="J13" s="33">
        <v>1946825</v>
      </c>
      <c r="K13" s="33">
        <v>1654801.25</v>
      </c>
      <c r="L13" s="19">
        <v>100</v>
      </c>
      <c r="M13" s="8" t="s">
        <v>90</v>
      </c>
      <c r="N13" s="14" t="s">
        <v>343</v>
      </c>
    </row>
    <row r="14" spans="1:14" ht="25.5" customHeight="1" x14ac:dyDescent="0.2">
      <c r="A14" s="10">
        <f t="shared" si="0"/>
        <v>12</v>
      </c>
      <c r="B14" s="5" t="s">
        <v>25</v>
      </c>
      <c r="C14" s="5" t="s">
        <v>26</v>
      </c>
      <c r="D14" s="6" t="s">
        <v>123</v>
      </c>
      <c r="E14" s="5" t="s">
        <v>41</v>
      </c>
      <c r="F14" s="5" t="s">
        <v>42</v>
      </c>
      <c r="G14" s="7" t="s">
        <v>21</v>
      </c>
      <c r="H14" s="33">
        <v>1709751</v>
      </c>
      <c r="I14" s="33">
        <v>1709751</v>
      </c>
      <c r="J14" s="33">
        <v>1709751</v>
      </c>
      <c r="K14" s="33">
        <v>1453288.35</v>
      </c>
      <c r="L14" s="19">
        <v>100</v>
      </c>
      <c r="M14" s="8" t="s">
        <v>90</v>
      </c>
      <c r="N14" s="14" t="s">
        <v>343</v>
      </c>
    </row>
    <row r="15" spans="1:14" ht="25.5" customHeight="1" x14ac:dyDescent="0.2">
      <c r="A15" s="10">
        <f t="shared" si="0"/>
        <v>13</v>
      </c>
      <c r="B15" s="5" t="s">
        <v>25</v>
      </c>
      <c r="C15" s="5" t="s">
        <v>26</v>
      </c>
      <c r="D15" s="6" t="s">
        <v>124</v>
      </c>
      <c r="E15" s="5" t="s">
        <v>43</v>
      </c>
      <c r="F15" s="5" t="s">
        <v>44</v>
      </c>
      <c r="G15" s="7" t="s">
        <v>21</v>
      </c>
      <c r="H15" s="33">
        <v>3874600</v>
      </c>
      <c r="I15" s="33">
        <v>3874600</v>
      </c>
      <c r="J15" s="33">
        <v>3874600</v>
      </c>
      <c r="K15" s="33">
        <v>3293410</v>
      </c>
      <c r="L15" s="19">
        <v>100</v>
      </c>
      <c r="M15" s="8" t="s">
        <v>90</v>
      </c>
      <c r="N15" s="14" t="s">
        <v>343</v>
      </c>
    </row>
    <row r="16" spans="1:14" ht="25.5" customHeight="1" x14ac:dyDescent="0.2">
      <c r="A16" s="10">
        <f t="shared" si="0"/>
        <v>14</v>
      </c>
      <c r="B16" s="5" t="s">
        <v>25</v>
      </c>
      <c r="C16" s="5" t="s">
        <v>26</v>
      </c>
      <c r="D16" s="6" t="s">
        <v>125</v>
      </c>
      <c r="E16" s="5" t="s">
        <v>45</v>
      </c>
      <c r="F16" s="5" t="s">
        <v>46</v>
      </c>
      <c r="G16" s="7" t="s">
        <v>21</v>
      </c>
      <c r="H16" s="33">
        <v>1235917.98</v>
      </c>
      <c r="I16" s="33">
        <v>1235917.98</v>
      </c>
      <c r="J16" s="33">
        <v>1235917.98</v>
      </c>
      <c r="K16" s="33">
        <v>1050530.28</v>
      </c>
      <c r="L16" s="19">
        <v>100</v>
      </c>
      <c r="M16" s="8" t="s">
        <v>90</v>
      </c>
      <c r="N16" s="14" t="s">
        <v>343</v>
      </c>
    </row>
    <row r="17" spans="1:14" ht="25.5" customHeight="1" x14ac:dyDescent="0.2">
      <c r="A17" s="10">
        <f t="shared" si="0"/>
        <v>15</v>
      </c>
      <c r="B17" s="5" t="s">
        <v>25</v>
      </c>
      <c r="C17" s="5" t="s">
        <v>26</v>
      </c>
      <c r="D17" s="6" t="s">
        <v>126</v>
      </c>
      <c r="E17" s="5" t="s">
        <v>47</v>
      </c>
      <c r="F17" s="5" t="s">
        <v>48</v>
      </c>
      <c r="G17" s="7" t="s">
        <v>21</v>
      </c>
      <c r="H17" s="33">
        <v>1767280</v>
      </c>
      <c r="I17" s="33">
        <v>1767280</v>
      </c>
      <c r="J17" s="33">
        <v>1767280</v>
      </c>
      <c r="K17" s="33">
        <v>1502188</v>
      </c>
      <c r="L17" s="19">
        <v>100</v>
      </c>
      <c r="M17" s="8" t="s">
        <v>90</v>
      </c>
      <c r="N17" s="14" t="s">
        <v>343</v>
      </c>
    </row>
    <row r="18" spans="1:14" ht="25.5" customHeight="1" x14ac:dyDescent="0.2">
      <c r="A18" s="10">
        <f t="shared" si="0"/>
        <v>16</v>
      </c>
      <c r="B18" s="5" t="s">
        <v>25</v>
      </c>
      <c r="C18" s="5" t="s">
        <v>26</v>
      </c>
      <c r="D18" s="6" t="s">
        <v>127</v>
      </c>
      <c r="E18" s="5" t="s">
        <v>49</v>
      </c>
      <c r="F18" s="5" t="s">
        <v>50</v>
      </c>
      <c r="G18" s="7" t="s">
        <v>21</v>
      </c>
      <c r="H18" s="33">
        <v>1254842</v>
      </c>
      <c r="I18" s="33">
        <v>1254842</v>
      </c>
      <c r="J18" s="33">
        <v>1254842</v>
      </c>
      <c r="K18" s="33">
        <v>1066615.7</v>
      </c>
      <c r="L18" s="19">
        <v>100</v>
      </c>
      <c r="M18" s="8" t="s">
        <v>90</v>
      </c>
      <c r="N18" s="14" t="s">
        <v>343</v>
      </c>
    </row>
    <row r="19" spans="1:14" ht="25.5" customHeight="1" x14ac:dyDescent="0.2">
      <c r="A19" s="10">
        <f t="shared" si="0"/>
        <v>17</v>
      </c>
      <c r="B19" s="5" t="s">
        <v>25</v>
      </c>
      <c r="C19" s="5" t="s">
        <v>26</v>
      </c>
      <c r="D19" s="6" t="s">
        <v>128</v>
      </c>
      <c r="E19" s="5" t="s">
        <v>51</v>
      </c>
      <c r="F19" s="5" t="s">
        <v>52</v>
      </c>
      <c r="G19" s="7" t="s">
        <v>21</v>
      </c>
      <c r="H19" s="33">
        <v>3245549.4</v>
      </c>
      <c r="I19" s="33">
        <v>3245549.4</v>
      </c>
      <c r="J19" s="33">
        <v>3245549.4</v>
      </c>
      <c r="K19" s="33">
        <v>2758716.99</v>
      </c>
      <c r="L19" s="19">
        <v>100</v>
      </c>
      <c r="M19" s="8" t="s">
        <v>90</v>
      </c>
      <c r="N19" s="14" t="s">
        <v>343</v>
      </c>
    </row>
    <row r="20" spans="1:14" ht="25.5" customHeight="1" x14ac:dyDescent="0.2">
      <c r="A20" s="10">
        <f t="shared" si="0"/>
        <v>18</v>
      </c>
      <c r="B20" s="5" t="s">
        <v>25</v>
      </c>
      <c r="C20" s="5" t="s">
        <v>26</v>
      </c>
      <c r="D20" s="6" t="s">
        <v>129</v>
      </c>
      <c r="E20" s="5" t="s">
        <v>53</v>
      </c>
      <c r="F20" s="5" t="s">
        <v>54</v>
      </c>
      <c r="G20" s="7" t="s">
        <v>21</v>
      </c>
      <c r="H20" s="33">
        <v>1649679.32</v>
      </c>
      <c r="I20" s="33">
        <v>1649679.32</v>
      </c>
      <c r="J20" s="33">
        <v>1649679.32</v>
      </c>
      <c r="K20" s="33">
        <v>1402227.42</v>
      </c>
      <c r="L20" s="19">
        <v>100</v>
      </c>
      <c r="M20" s="8" t="s">
        <v>90</v>
      </c>
      <c r="N20" s="14" t="s">
        <v>0</v>
      </c>
    </row>
    <row r="21" spans="1:14" ht="25.5" customHeight="1" x14ac:dyDescent="0.2">
      <c r="A21" s="10">
        <f t="shared" si="0"/>
        <v>19</v>
      </c>
      <c r="B21" s="5" t="s">
        <v>25</v>
      </c>
      <c r="C21" s="5" t="s">
        <v>26</v>
      </c>
      <c r="D21" s="6" t="s">
        <v>130</v>
      </c>
      <c r="E21" s="5" t="s">
        <v>55</v>
      </c>
      <c r="F21" s="5" t="s">
        <v>56</v>
      </c>
      <c r="G21" s="7" t="s">
        <v>21</v>
      </c>
      <c r="H21" s="33">
        <v>2052412</v>
      </c>
      <c r="I21" s="33">
        <v>2052412</v>
      </c>
      <c r="J21" s="33">
        <v>2052412</v>
      </c>
      <c r="K21" s="33">
        <v>1744550.2</v>
      </c>
      <c r="L21" s="19">
        <v>100</v>
      </c>
      <c r="M21" s="8" t="s">
        <v>90</v>
      </c>
      <c r="N21" s="14" t="s">
        <v>343</v>
      </c>
    </row>
    <row r="22" spans="1:14" ht="25.5" customHeight="1" x14ac:dyDescent="0.2">
      <c r="A22" s="10">
        <f t="shared" si="0"/>
        <v>20</v>
      </c>
      <c r="B22" s="5" t="s">
        <v>25</v>
      </c>
      <c r="C22" s="5" t="s">
        <v>26</v>
      </c>
      <c r="D22" s="6" t="s">
        <v>131</v>
      </c>
      <c r="E22" s="5" t="s">
        <v>57</v>
      </c>
      <c r="F22" s="5" t="s">
        <v>58</v>
      </c>
      <c r="G22" s="7" t="s">
        <v>21</v>
      </c>
      <c r="H22" s="33">
        <v>4992050.83</v>
      </c>
      <c r="I22" s="33">
        <v>4992050.83</v>
      </c>
      <c r="J22" s="33">
        <v>4992050.83</v>
      </c>
      <c r="K22" s="33">
        <v>4243243.21</v>
      </c>
      <c r="L22" s="19">
        <v>100</v>
      </c>
      <c r="M22" s="8" t="s">
        <v>90</v>
      </c>
      <c r="N22" s="14" t="s">
        <v>343</v>
      </c>
    </row>
    <row r="23" spans="1:14" ht="25.5" customHeight="1" x14ac:dyDescent="0.2">
      <c r="A23" s="10">
        <f t="shared" si="0"/>
        <v>21</v>
      </c>
      <c r="B23" s="5" t="s">
        <v>287</v>
      </c>
      <c r="C23" s="5" t="s">
        <v>288</v>
      </c>
      <c r="D23" s="6" t="s">
        <v>230</v>
      </c>
      <c r="E23" s="5" t="s">
        <v>289</v>
      </c>
      <c r="F23" s="5" t="s">
        <v>231</v>
      </c>
      <c r="G23" s="7" t="s">
        <v>71</v>
      </c>
      <c r="H23" s="33">
        <v>164447.39000000001</v>
      </c>
      <c r="I23" s="33">
        <v>164447.39000000001</v>
      </c>
      <c r="J23" s="33">
        <v>139780.28</v>
      </c>
      <c r="K23" s="33">
        <v>139780.28</v>
      </c>
      <c r="L23" s="19">
        <v>84.999999087854206</v>
      </c>
      <c r="M23" s="8" t="s">
        <v>89</v>
      </c>
      <c r="N23" s="14" t="s">
        <v>0</v>
      </c>
    </row>
    <row r="24" spans="1:14" ht="25.5" customHeight="1" x14ac:dyDescent="0.2">
      <c r="A24" s="10">
        <f t="shared" si="0"/>
        <v>22</v>
      </c>
      <c r="B24" s="5" t="s">
        <v>287</v>
      </c>
      <c r="C24" s="5" t="s">
        <v>288</v>
      </c>
      <c r="D24" s="6" t="s">
        <v>232</v>
      </c>
      <c r="E24" s="5" t="s">
        <v>290</v>
      </c>
      <c r="F24" s="5" t="s">
        <v>291</v>
      </c>
      <c r="G24" s="7" t="s">
        <v>71</v>
      </c>
      <c r="H24" s="33">
        <v>4035120</v>
      </c>
      <c r="I24" s="33">
        <v>4035120</v>
      </c>
      <c r="J24" s="33">
        <v>3429852</v>
      </c>
      <c r="K24" s="33">
        <v>3429852</v>
      </c>
      <c r="L24" s="19">
        <v>85</v>
      </c>
      <c r="M24" s="8" t="s">
        <v>89</v>
      </c>
      <c r="N24" s="14" t="s">
        <v>0</v>
      </c>
    </row>
    <row r="25" spans="1:14" ht="25.5" customHeight="1" x14ac:dyDescent="0.2">
      <c r="A25" s="10">
        <f t="shared" si="0"/>
        <v>23</v>
      </c>
      <c r="B25" s="5" t="s">
        <v>287</v>
      </c>
      <c r="C25" s="5" t="s">
        <v>288</v>
      </c>
      <c r="D25" s="6" t="s">
        <v>233</v>
      </c>
      <c r="E25" s="5" t="s">
        <v>292</v>
      </c>
      <c r="F25" s="5" t="s">
        <v>234</v>
      </c>
      <c r="G25" s="7" t="s">
        <v>71</v>
      </c>
      <c r="H25" s="33">
        <v>4370291.8499999996</v>
      </c>
      <c r="I25" s="33">
        <v>4370291.8499999996</v>
      </c>
      <c r="J25" s="33">
        <v>3714748.07</v>
      </c>
      <c r="K25" s="33">
        <v>3714748.07</v>
      </c>
      <c r="L25" s="19">
        <v>84.999999942795597</v>
      </c>
      <c r="M25" s="8" t="s">
        <v>89</v>
      </c>
      <c r="N25" s="14" t="s">
        <v>0</v>
      </c>
    </row>
    <row r="26" spans="1:14" ht="25.5" customHeight="1" x14ac:dyDescent="0.2">
      <c r="A26" s="10">
        <f t="shared" si="0"/>
        <v>24</v>
      </c>
      <c r="B26" s="5" t="s">
        <v>287</v>
      </c>
      <c r="C26" s="5" t="s">
        <v>288</v>
      </c>
      <c r="D26" s="6" t="s">
        <v>235</v>
      </c>
      <c r="E26" s="5" t="s">
        <v>293</v>
      </c>
      <c r="F26" s="5" t="s">
        <v>236</v>
      </c>
      <c r="G26" s="7" t="s">
        <v>71</v>
      </c>
      <c r="H26" s="33">
        <v>6143999.9900000002</v>
      </c>
      <c r="I26" s="33">
        <v>6143999.9900000002</v>
      </c>
      <c r="J26" s="33">
        <v>5222399.99</v>
      </c>
      <c r="K26" s="33">
        <v>5222399.99</v>
      </c>
      <c r="L26" s="19">
        <v>84.999999975585894</v>
      </c>
      <c r="M26" s="8" t="s">
        <v>89</v>
      </c>
      <c r="N26" s="14" t="e">
        <v>#N/A</v>
      </c>
    </row>
    <row r="27" spans="1:14" ht="25.5" customHeight="1" x14ac:dyDescent="0.2">
      <c r="A27" s="10">
        <f t="shared" si="0"/>
        <v>25</v>
      </c>
      <c r="B27" s="5" t="s">
        <v>287</v>
      </c>
      <c r="C27" s="5" t="s">
        <v>288</v>
      </c>
      <c r="D27" s="6" t="s">
        <v>237</v>
      </c>
      <c r="E27" s="5" t="s">
        <v>294</v>
      </c>
      <c r="F27" s="5" t="s">
        <v>238</v>
      </c>
      <c r="G27" s="7" t="s">
        <v>71</v>
      </c>
      <c r="H27" s="33">
        <v>2694996.96</v>
      </c>
      <c r="I27" s="33">
        <v>2694996.96</v>
      </c>
      <c r="J27" s="33">
        <v>2290747.42</v>
      </c>
      <c r="K27" s="33">
        <v>2290747.42</v>
      </c>
      <c r="L27" s="19">
        <v>85.000000148423197</v>
      </c>
      <c r="M27" s="8" t="s">
        <v>89</v>
      </c>
      <c r="N27" s="14" t="s">
        <v>0</v>
      </c>
    </row>
    <row r="28" spans="1:14" ht="25.5" customHeight="1" x14ac:dyDescent="0.2">
      <c r="A28" s="10">
        <f t="shared" si="0"/>
        <v>26</v>
      </c>
      <c r="B28" s="5" t="s">
        <v>287</v>
      </c>
      <c r="C28" s="5" t="s">
        <v>288</v>
      </c>
      <c r="D28" s="6" t="s">
        <v>239</v>
      </c>
      <c r="E28" s="5" t="s">
        <v>295</v>
      </c>
      <c r="F28" s="5" t="s">
        <v>296</v>
      </c>
      <c r="G28" s="7" t="s">
        <v>71</v>
      </c>
      <c r="H28" s="33">
        <v>179144.61</v>
      </c>
      <c r="I28" s="33">
        <v>179144.61</v>
      </c>
      <c r="J28" s="33">
        <v>152272.92000000001</v>
      </c>
      <c r="K28" s="33">
        <v>152272.92000000001</v>
      </c>
      <c r="L28" s="19">
        <v>85.000000837312399</v>
      </c>
      <c r="M28" s="8" t="s">
        <v>89</v>
      </c>
      <c r="N28" s="14" t="s">
        <v>0</v>
      </c>
    </row>
    <row r="29" spans="1:14" ht="25.5" customHeight="1" x14ac:dyDescent="0.2">
      <c r="A29" s="10">
        <f t="shared" si="0"/>
        <v>27</v>
      </c>
      <c r="B29" s="5" t="s">
        <v>287</v>
      </c>
      <c r="C29" s="5" t="s">
        <v>288</v>
      </c>
      <c r="D29" s="6" t="s">
        <v>240</v>
      </c>
      <c r="E29" s="5" t="s">
        <v>210</v>
      </c>
      <c r="F29" s="5" t="s">
        <v>241</v>
      </c>
      <c r="G29" s="7" t="s">
        <v>71</v>
      </c>
      <c r="H29" s="33">
        <v>668140.39</v>
      </c>
      <c r="I29" s="33">
        <v>668140.39</v>
      </c>
      <c r="J29" s="33">
        <v>567919.32999999996</v>
      </c>
      <c r="K29" s="33">
        <v>567919.32999999996</v>
      </c>
      <c r="L29" s="19">
        <v>84.999999775496306</v>
      </c>
      <c r="M29" s="8" t="s">
        <v>89</v>
      </c>
      <c r="N29" s="14" t="s">
        <v>0</v>
      </c>
    </row>
    <row r="30" spans="1:14" ht="25.5" customHeight="1" x14ac:dyDescent="0.2">
      <c r="A30" s="10">
        <f t="shared" si="0"/>
        <v>28</v>
      </c>
      <c r="B30" s="5" t="s">
        <v>287</v>
      </c>
      <c r="C30" s="5" t="s">
        <v>288</v>
      </c>
      <c r="D30" s="6" t="s">
        <v>242</v>
      </c>
      <c r="E30" s="5" t="s">
        <v>297</v>
      </c>
      <c r="F30" s="5" t="s">
        <v>243</v>
      </c>
      <c r="G30" s="7" t="s">
        <v>71</v>
      </c>
      <c r="H30" s="33">
        <v>1189394.6299999999</v>
      </c>
      <c r="I30" s="33">
        <v>1189394.6299999999</v>
      </c>
      <c r="J30" s="33">
        <v>1010985.44</v>
      </c>
      <c r="K30" s="33">
        <v>1010985.44</v>
      </c>
      <c r="L30" s="19">
        <v>85.000000378343699</v>
      </c>
      <c r="M30" s="8" t="s">
        <v>89</v>
      </c>
      <c r="N30" s="14" t="s">
        <v>0</v>
      </c>
    </row>
    <row r="31" spans="1:14" ht="25.5" customHeight="1" x14ac:dyDescent="0.2">
      <c r="A31" s="10">
        <f t="shared" si="0"/>
        <v>29</v>
      </c>
      <c r="B31" s="5" t="s">
        <v>287</v>
      </c>
      <c r="C31" s="5" t="s">
        <v>288</v>
      </c>
      <c r="D31" s="6" t="s">
        <v>244</v>
      </c>
      <c r="E31" s="5" t="s">
        <v>298</v>
      </c>
      <c r="F31" s="5" t="s">
        <v>245</v>
      </c>
      <c r="G31" s="7" t="s">
        <v>71</v>
      </c>
      <c r="H31" s="33">
        <v>675000</v>
      </c>
      <c r="I31" s="33">
        <v>675000</v>
      </c>
      <c r="J31" s="33">
        <v>573750</v>
      </c>
      <c r="K31" s="33">
        <v>573750</v>
      </c>
      <c r="L31" s="19">
        <v>85</v>
      </c>
      <c r="M31" s="8" t="s">
        <v>89</v>
      </c>
      <c r="N31" s="14" t="s">
        <v>0</v>
      </c>
    </row>
    <row r="32" spans="1:14" ht="25.5" customHeight="1" x14ac:dyDescent="0.2">
      <c r="A32" s="10">
        <f t="shared" si="0"/>
        <v>30</v>
      </c>
      <c r="B32" s="5" t="s">
        <v>287</v>
      </c>
      <c r="C32" s="5" t="s">
        <v>288</v>
      </c>
      <c r="D32" s="6" t="s">
        <v>246</v>
      </c>
      <c r="E32" s="5" t="s">
        <v>299</v>
      </c>
      <c r="F32" s="5" t="s">
        <v>247</v>
      </c>
      <c r="G32" s="7" t="s">
        <v>71</v>
      </c>
      <c r="H32" s="33">
        <v>445789.49</v>
      </c>
      <c r="I32" s="33">
        <v>445789.49</v>
      </c>
      <c r="J32" s="33">
        <v>378921.07</v>
      </c>
      <c r="K32" s="33">
        <v>378921.07</v>
      </c>
      <c r="L32" s="19">
        <v>85.000000785123902</v>
      </c>
      <c r="M32" s="8" t="s">
        <v>89</v>
      </c>
      <c r="N32" s="14" t="s">
        <v>0</v>
      </c>
    </row>
    <row r="33" spans="1:14" ht="25.5" customHeight="1" x14ac:dyDescent="0.2">
      <c r="A33" s="10">
        <f t="shared" si="0"/>
        <v>31</v>
      </c>
      <c r="B33" s="5" t="s">
        <v>287</v>
      </c>
      <c r="C33" s="5" t="s">
        <v>288</v>
      </c>
      <c r="D33" s="6" t="s">
        <v>248</v>
      </c>
      <c r="E33" s="5" t="s">
        <v>300</v>
      </c>
      <c r="F33" s="5" t="s">
        <v>301</v>
      </c>
      <c r="G33" s="7" t="s">
        <v>71</v>
      </c>
      <c r="H33" s="33">
        <v>714353.85</v>
      </c>
      <c r="I33" s="33">
        <v>714353.85</v>
      </c>
      <c r="J33" s="33">
        <v>607200.77</v>
      </c>
      <c r="K33" s="33">
        <v>607200.77</v>
      </c>
      <c r="L33" s="19">
        <v>84.999999650033402</v>
      </c>
      <c r="M33" s="8" t="s">
        <v>89</v>
      </c>
      <c r="N33" s="14" t="s">
        <v>0</v>
      </c>
    </row>
    <row r="34" spans="1:14" ht="25.5" customHeight="1" x14ac:dyDescent="0.2">
      <c r="A34" s="10">
        <f t="shared" si="0"/>
        <v>32</v>
      </c>
      <c r="B34" s="5" t="s">
        <v>287</v>
      </c>
      <c r="C34" s="5" t="s">
        <v>288</v>
      </c>
      <c r="D34" s="6" t="s">
        <v>249</v>
      </c>
      <c r="E34" s="5" t="s">
        <v>302</v>
      </c>
      <c r="F34" s="5" t="s">
        <v>303</v>
      </c>
      <c r="G34" s="7" t="s">
        <v>71</v>
      </c>
      <c r="H34" s="33">
        <v>832670.78</v>
      </c>
      <c r="I34" s="33">
        <v>832670.78</v>
      </c>
      <c r="J34" s="33">
        <v>707770.16</v>
      </c>
      <c r="K34" s="33">
        <v>707770.16</v>
      </c>
      <c r="L34" s="19">
        <v>84.999999639713494</v>
      </c>
      <c r="M34" s="8" t="s">
        <v>89</v>
      </c>
      <c r="N34" s="14" t="s">
        <v>0</v>
      </c>
    </row>
    <row r="35" spans="1:14" ht="25.5" customHeight="1" x14ac:dyDescent="0.2">
      <c r="A35" s="10">
        <f t="shared" si="0"/>
        <v>33</v>
      </c>
      <c r="B35" s="5" t="s">
        <v>287</v>
      </c>
      <c r="C35" s="5" t="s">
        <v>288</v>
      </c>
      <c r="D35" s="6" t="s">
        <v>250</v>
      </c>
      <c r="E35" s="5" t="s">
        <v>304</v>
      </c>
      <c r="F35" s="5" t="s">
        <v>251</v>
      </c>
      <c r="G35" s="7" t="s">
        <v>71</v>
      </c>
      <c r="H35" s="33">
        <v>1053190.25</v>
      </c>
      <c r="I35" s="33">
        <v>1053190.25</v>
      </c>
      <c r="J35" s="33">
        <v>895211.71</v>
      </c>
      <c r="K35" s="33">
        <v>895211.71</v>
      </c>
      <c r="L35" s="19">
        <v>84.999999762626004</v>
      </c>
      <c r="M35" s="8" t="s">
        <v>89</v>
      </c>
      <c r="N35" s="14" t="s">
        <v>0</v>
      </c>
    </row>
    <row r="36" spans="1:14" ht="25.5" customHeight="1" x14ac:dyDescent="0.2">
      <c r="A36" s="10">
        <f t="shared" si="0"/>
        <v>34</v>
      </c>
      <c r="B36" s="5" t="s">
        <v>287</v>
      </c>
      <c r="C36" s="5" t="s">
        <v>288</v>
      </c>
      <c r="D36" s="6" t="s">
        <v>252</v>
      </c>
      <c r="E36" s="5" t="s">
        <v>305</v>
      </c>
      <c r="F36" s="5" t="s">
        <v>253</v>
      </c>
      <c r="G36" s="7" t="s">
        <v>71</v>
      </c>
      <c r="H36" s="33">
        <v>8969919.8800000008</v>
      </c>
      <c r="I36" s="33">
        <v>8969919.8800000008</v>
      </c>
      <c r="J36" s="33">
        <v>7624431.9000000004</v>
      </c>
      <c r="K36" s="33">
        <v>7624431.9000000004</v>
      </c>
      <c r="L36" s="19">
        <v>85.000000022296703</v>
      </c>
      <c r="M36" s="8" t="s">
        <v>89</v>
      </c>
      <c r="N36" s="14" t="s">
        <v>0</v>
      </c>
    </row>
    <row r="37" spans="1:14" ht="25.5" customHeight="1" x14ac:dyDescent="0.2">
      <c r="A37" s="10">
        <f t="shared" si="0"/>
        <v>35</v>
      </c>
      <c r="B37" s="5" t="s">
        <v>287</v>
      </c>
      <c r="C37" s="5" t="s">
        <v>288</v>
      </c>
      <c r="D37" s="6" t="s">
        <v>254</v>
      </c>
      <c r="E37" s="5" t="s">
        <v>306</v>
      </c>
      <c r="F37" s="5" t="s">
        <v>255</v>
      </c>
      <c r="G37" s="7" t="s">
        <v>71</v>
      </c>
      <c r="H37" s="33">
        <v>848555.39</v>
      </c>
      <c r="I37" s="33">
        <v>848555.39</v>
      </c>
      <c r="J37" s="33">
        <v>721272.08</v>
      </c>
      <c r="K37" s="33">
        <v>721272.08</v>
      </c>
      <c r="L37" s="19">
        <v>84.999999823229004</v>
      </c>
      <c r="M37" s="8" t="s">
        <v>89</v>
      </c>
      <c r="N37" s="14" t="s">
        <v>0</v>
      </c>
    </row>
    <row r="38" spans="1:14" ht="25.5" customHeight="1" x14ac:dyDescent="0.2">
      <c r="A38" s="10">
        <f t="shared" si="0"/>
        <v>36</v>
      </c>
      <c r="B38" s="5" t="s">
        <v>287</v>
      </c>
      <c r="C38" s="5" t="s">
        <v>288</v>
      </c>
      <c r="D38" s="6" t="s">
        <v>256</v>
      </c>
      <c r="E38" s="5" t="s">
        <v>307</v>
      </c>
      <c r="F38" s="5" t="s">
        <v>308</v>
      </c>
      <c r="G38" s="7" t="s">
        <v>71</v>
      </c>
      <c r="H38" s="33">
        <v>1167088.68</v>
      </c>
      <c r="I38" s="33">
        <v>1167088.68</v>
      </c>
      <c r="J38" s="33">
        <v>992025.38</v>
      </c>
      <c r="K38" s="33">
        <v>992025.38</v>
      </c>
      <c r="L38" s="19">
        <v>85.000000171366594</v>
      </c>
      <c r="M38" s="8" t="s">
        <v>89</v>
      </c>
      <c r="N38" s="14" t="s">
        <v>0</v>
      </c>
    </row>
    <row r="39" spans="1:14" ht="25.5" customHeight="1" x14ac:dyDescent="0.2">
      <c r="A39" s="10">
        <f t="shared" si="0"/>
        <v>37</v>
      </c>
      <c r="B39" s="5" t="s">
        <v>287</v>
      </c>
      <c r="C39" s="5" t="s">
        <v>288</v>
      </c>
      <c r="D39" s="6" t="s">
        <v>257</v>
      </c>
      <c r="E39" s="5" t="s">
        <v>69</v>
      </c>
      <c r="F39" s="5" t="s">
        <v>258</v>
      </c>
      <c r="G39" s="7" t="s">
        <v>71</v>
      </c>
      <c r="H39" s="33">
        <v>298455.25</v>
      </c>
      <c r="I39" s="33">
        <v>298455.25</v>
      </c>
      <c r="J39" s="33">
        <v>253686.96</v>
      </c>
      <c r="K39" s="33">
        <v>253686.96</v>
      </c>
      <c r="L39" s="19">
        <v>84.999999162353504</v>
      </c>
      <c r="M39" s="8" t="s">
        <v>89</v>
      </c>
      <c r="N39" s="14" t="s">
        <v>0</v>
      </c>
    </row>
    <row r="40" spans="1:14" ht="25.5" customHeight="1" x14ac:dyDescent="0.2">
      <c r="A40" s="10">
        <f t="shared" si="0"/>
        <v>38</v>
      </c>
      <c r="B40" s="5" t="s">
        <v>287</v>
      </c>
      <c r="C40" s="5" t="s">
        <v>288</v>
      </c>
      <c r="D40" s="6" t="s">
        <v>259</v>
      </c>
      <c r="E40" s="5" t="s">
        <v>74</v>
      </c>
      <c r="F40" s="5" t="s">
        <v>260</v>
      </c>
      <c r="G40" s="7" t="s">
        <v>71</v>
      </c>
      <c r="H40" s="33">
        <v>975000</v>
      </c>
      <c r="I40" s="33">
        <v>975000</v>
      </c>
      <c r="J40" s="33">
        <v>828750</v>
      </c>
      <c r="K40" s="33">
        <v>828750</v>
      </c>
      <c r="L40" s="19">
        <v>85</v>
      </c>
      <c r="M40" s="8" t="s">
        <v>89</v>
      </c>
      <c r="N40" s="14" t="s">
        <v>0</v>
      </c>
    </row>
    <row r="41" spans="1:14" ht="25.5" customHeight="1" x14ac:dyDescent="0.2">
      <c r="A41" s="10">
        <f t="shared" si="0"/>
        <v>39</v>
      </c>
      <c r="B41" s="5" t="s">
        <v>287</v>
      </c>
      <c r="C41" s="5" t="s">
        <v>288</v>
      </c>
      <c r="D41" s="6" t="s">
        <v>261</v>
      </c>
      <c r="E41" s="5" t="s">
        <v>309</v>
      </c>
      <c r="F41" s="5" t="s">
        <v>262</v>
      </c>
      <c r="G41" s="7" t="s">
        <v>71</v>
      </c>
      <c r="H41" s="33">
        <v>2276240.56</v>
      </c>
      <c r="I41" s="33">
        <v>2276240.56</v>
      </c>
      <c r="J41" s="33">
        <v>1934804.48</v>
      </c>
      <c r="K41" s="33">
        <v>1934804.48</v>
      </c>
      <c r="L41" s="19">
        <v>85.000000175728402</v>
      </c>
      <c r="M41" s="8" t="s">
        <v>89</v>
      </c>
      <c r="N41" s="14" t="e">
        <v>#N/A</v>
      </c>
    </row>
    <row r="42" spans="1:14" ht="25.5" customHeight="1" x14ac:dyDescent="0.2">
      <c r="A42" s="10">
        <f t="shared" si="0"/>
        <v>40</v>
      </c>
      <c r="B42" s="5" t="s">
        <v>287</v>
      </c>
      <c r="C42" s="5" t="s">
        <v>288</v>
      </c>
      <c r="D42" s="6" t="s">
        <v>263</v>
      </c>
      <c r="E42" s="5" t="s">
        <v>228</v>
      </c>
      <c r="F42" s="5" t="s">
        <v>264</v>
      </c>
      <c r="G42" s="7" t="s">
        <v>71</v>
      </c>
      <c r="H42" s="33">
        <v>923349.11</v>
      </c>
      <c r="I42" s="33">
        <v>923349.11</v>
      </c>
      <c r="J42" s="33">
        <v>784846.74</v>
      </c>
      <c r="K42" s="33">
        <v>784846.74</v>
      </c>
      <c r="L42" s="19">
        <v>84.999999620945104</v>
      </c>
      <c r="M42" s="8" t="s">
        <v>89</v>
      </c>
      <c r="N42" s="14" t="s">
        <v>0</v>
      </c>
    </row>
    <row r="43" spans="1:14" ht="25.5" customHeight="1" x14ac:dyDescent="0.2">
      <c r="A43" s="10">
        <f t="shared" si="0"/>
        <v>41</v>
      </c>
      <c r="B43" s="5" t="s">
        <v>287</v>
      </c>
      <c r="C43" s="5" t="s">
        <v>288</v>
      </c>
      <c r="D43" s="6" t="s">
        <v>265</v>
      </c>
      <c r="E43" s="5" t="s">
        <v>310</v>
      </c>
      <c r="F43" s="5" t="s">
        <v>266</v>
      </c>
      <c r="G43" s="7" t="s">
        <v>71</v>
      </c>
      <c r="H43" s="33">
        <v>419815.39</v>
      </c>
      <c r="I43" s="33">
        <v>419815.39</v>
      </c>
      <c r="J43" s="33">
        <v>356843.08</v>
      </c>
      <c r="K43" s="33">
        <v>356843.08</v>
      </c>
      <c r="L43" s="19">
        <v>84.999999642700104</v>
      </c>
      <c r="M43" s="8" t="s">
        <v>89</v>
      </c>
      <c r="N43" s="14" t="s">
        <v>0</v>
      </c>
    </row>
    <row r="44" spans="1:14" ht="25.5" customHeight="1" x14ac:dyDescent="0.2">
      <c r="A44" s="10">
        <f t="shared" si="0"/>
        <v>42</v>
      </c>
      <c r="B44" s="5" t="s">
        <v>287</v>
      </c>
      <c r="C44" s="5" t="s">
        <v>288</v>
      </c>
      <c r="D44" s="6" t="s">
        <v>267</v>
      </c>
      <c r="E44" s="5" t="s">
        <v>325</v>
      </c>
      <c r="F44" s="5" t="s">
        <v>268</v>
      </c>
      <c r="G44" s="7" t="s">
        <v>71</v>
      </c>
      <c r="H44" s="33">
        <v>2355053.58</v>
      </c>
      <c r="I44" s="33">
        <v>2355053.58</v>
      </c>
      <c r="J44" s="33">
        <v>2237300.9</v>
      </c>
      <c r="K44" s="33">
        <v>2001795.54</v>
      </c>
      <c r="L44" s="19">
        <v>94.999999957538094</v>
      </c>
      <c r="M44" s="8" t="s">
        <v>89</v>
      </c>
      <c r="N44" s="14" t="e">
        <v>#N/A</v>
      </c>
    </row>
    <row r="45" spans="1:14" ht="25.5" customHeight="1" x14ac:dyDescent="0.2">
      <c r="A45" s="10">
        <f t="shared" si="0"/>
        <v>43</v>
      </c>
      <c r="B45" s="5" t="s">
        <v>287</v>
      </c>
      <c r="C45" s="5" t="s">
        <v>288</v>
      </c>
      <c r="D45" s="6" t="s">
        <v>269</v>
      </c>
      <c r="E45" s="5" t="s">
        <v>325</v>
      </c>
      <c r="F45" s="5" t="s">
        <v>270</v>
      </c>
      <c r="G45" s="7" t="s">
        <v>71</v>
      </c>
      <c r="H45" s="33">
        <v>1498365.96</v>
      </c>
      <c r="I45" s="33">
        <v>1498365.96</v>
      </c>
      <c r="J45" s="33">
        <v>1423447.66</v>
      </c>
      <c r="K45" s="33">
        <v>1273611.06</v>
      </c>
      <c r="L45" s="19">
        <v>94.999999866521307</v>
      </c>
      <c r="M45" s="8" t="s">
        <v>89</v>
      </c>
      <c r="N45" s="14" t="e">
        <v>#N/A</v>
      </c>
    </row>
    <row r="46" spans="1:14" ht="25.5" customHeight="1" x14ac:dyDescent="0.2">
      <c r="A46" s="10">
        <f t="shared" si="0"/>
        <v>44</v>
      </c>
      <c r="B46" s="5" t="s">
        <v>287</v>
      </c>
      <c r="C46" s="5" t="s">
        <v>288</v>
      </c>
      <c r="D46" s="6" t="s">
        <v>271</v>
      </c>
      <c r="E46" s="5" t="s">
        <v>326</v>
      </c>
      <c r="F46" s="5" t="s">
        <v>272</v>
      </c>
      <c r="G46" s="7" t="s">
        <v>71</v>
      </c>
      <c r="H46" s="33">
        <v>850261.59</v>
      </c>
      <c r="I46" s="33">
        <v>850261.59</v>
      </c>
      <c r="J46" s="33">
        <v>807748.51</v>
      </c>
      <c r="K46" s="33">
        <v>722722.35</v>
      </c>
      <c r="L46" s="19">
        <v>94.999999941194602</v>
      </c>
      <c r="M46" s="8" t="s">
        <v>89</v>
      </c>
      <c r="N46" s="14" t="e">
        <v>#N/A</v>
      </c>
    </row>
    <row r="47" spans="1:14" ht="25.5" customHeight="1" x14ac:dyDescent="0.2">
      <c r="A47" s="10">
        <f t="shared" si="0"/>
        <v>45</v>
      </c>
      <c r="B47" s="5" t="s">
        <v>287</v>
      </c>
      <c r="C47" s="5" t="s">
        <v>288</v>
      </c>
      <c r="D47" s="6" t="s">
        <v>273</v>
      </c>
      <c r="E47" s="5" t="s">
        <v>327</v>
      </c>
      <c r="F47" s="5" t="s">
        <v>274</v>
      </c>
      <c r="G47" s="7" t="s">
        <v>71</v>
      </c>
      <c r="H47" s="33">
        <v>1676301.84</v>
      </c>
      <c r="I47" s="33">
        <v>1676301.84</v>
      </c>
      <c r="J47" s="33">
        <v>1592486.75</v>
      </c>
      <c r="K47" s="33">
        <v>1424856.56</v>
      </c>
      <c r="L47" s="19">
        <v>95.0000001193103</v>
      </c>
      <c r="M47" s="8" t="s">
        <v>89</v>
      </c>
      <c r="N47" s="14" t="e">
        <v>#N/A</v>
      </c>
    </row>
    <row r="48" spans="1:14" ht="25.5" customHeight="1" x14ac:dyDescent="0.2">
      <c r="A48" s="10">
        <f t="shared" si="0"/>
        <v>46</v>
      </c>
      <c r="B48" s="5" t="s">
        <v>287</v>
      </c>
      <c r="C48" s="5" t="s">
        <v>288</v>
      </c>
      <c r="D48" s="6" t="s">
        <v>275</v>
      </c>
      <c r="E48" s="5" t="s">
        <v>328</v>
      </c>
      <c r="F48" s="5" t="s">
        <v>276</v>
      </c>
      <c r="G48" s="7" t="s">
        <v>71</v>
      </c>
      <c r="H48" s="33">
        <v>493351.45</v>
      </c>
      <c r="I48" s="33">
        <v>493351.45</v>
      </c>
      <c r="J48" s="33">
        <v>468683.88</v>
      </c>
      <c r="K48" s="33">
        <v>419348.73</v>
      </c>
      <c r="L48" s="19">
        <v>95.000000506738104</v>
      </c>
      <c r="M48" s="8" t="s">
        <v>89</v>
      </c>
      <c r="N48" s="14" t="e">
        <v>#N/A</v>
      </c>
    </row>
    <row r="49" spans="1:14" ht="25.5" customHeight="1" x14ac:dyDescent="0.2">
      <c r="A49" s="10">
        <f t="shared" si="0"/>
        <v>47</v>
      </c>
      <c r="B49" s="5" t="s">
        <v>287</v>
      </c>
      <c r="C49" s="5" t="s">
        <v>288</v>
      </c>
      <c r="D49" s="6" t="s">
        <v>277</v>
      </c>
      <c r="E49" s="5" t="s">
        <v>329</v>
      </c>
      <c r="F49" s="5" t="s">
        <v>278</v>
      </c>
      <c r="G49" s="7" t="s">
        <v>71</v>
      </c>
      <c r="H49" s="33">
        <v>450000</v>
      </c>
      <c r="I49" s="33">
        <v>450000</v>
      </c>
      <c r="J49" s="33">
        <v>427500</v>
      </c>
      <c r="K49" s="33">
        <v>382500</v>
      </c>
      <c r="L49" s="19">
        <v>95</v>
      </c>
      <c r="M49" s="8" t="s">
        <v>89</v>
      </c>
      <c r="N49" s="14" t="e">
        <v>#N/A</v>
      </c>
    </row>
    <row r="50" spans="1:14" ht="25.5" customHeight="1" x14ac:dyDescent="0.2">
      <c r="A50" s="10">
        <f t="shared" si="0"/>
        <v>48</v>
      </c>
      <c r="B50" s="5" t="s">
        <v>287</v>
      </c>
      <c r="C50" s="5" t="s">
        <v>288</v>
      </c>
      <c r="D50" s="6" t="s">
        <v>279</v>
      </c>
      <c r="E50" s="5" t="s">
        <v>330</v>
      </c>
      <c r="F50" s="5" t="s">
        <v>280</v>
      </c>
      <c r="G50" s="7" t="s">
        <v>71</v>
      </c>
      <c r="H50" s="33">
        <v>230700</v>
      </c>
      <c r="I50" s="33">
        <v>230700</v>
      </c>
      <c r="J50" s="33">
        <v>219165</v>
      </c>
      <c r="K50" s="33">
        <v>196095</v>
      </c>
      <c r="L50" s="19">
        <v>95</v>
      </c>
      <c r="M50" s="8" t="s">
        <v>89</v>
      </c>
      <c r="N50" s="14" t="e">
        <v>#N/A</v>
      </c>
    </row>
    <row r="51" spans="1:14" ht="25.5" customHeight="1" x14ac:dyDescent="0.2">
      <c r="A51" s="10">
        <f t="shared" si="0"/>
        <v>49</v>
      </c>
      <c r="B51" s="5" t="s">
        <v>287</v>
      </c>
      <c r="C51" s="5" t="s">
        <v>288</v>
      </c>
      <c r="D51" s="6" t="s">
        <v>281</v>
      </c>
      <c r="E51" s="5" t="s">
        <v>229</v>
      </c>
      <c r="F51" s="5" t="s">
        <v>282</v>
      </c>
      <c r="G51" s="7" t="s">
        <v>71</v>
      </c>
      <c r="H51" s="33">
        <v>811925</v>
      </c>
      <c r="I51" s="33">
        <v>811925</v>
      </c>
      <c r="J51" s="33">
        <v>771328.75</v>
      </c>
      <c r="K51" s="33">
        <v>690136.25</v>
      </c>
      <c r="L51" s="19">
        <v>95</v>
      </c>
      <c r="M51" s="8" t="s">
        <v>89</v>
      </c>
      <c r="N51" s="14" t="e">
        <v>#N/A</v>
      </c>
    </row>
    <row r="52" spans="1:14" ht="25.5" customHeight="1" x14ac:dyDescent="0.2">
      <c r="A52" s="10">
        <f t="shared" si="0"/>
        <v>50</v>
      </c>
      <c r="B52" s="5" t="s">
        <v>287</v>
      </c>
      <c r="C52" s="5" t="s">
        <v>288</v>
      </c>
      <c r="D52" s="6" t="s">
        <v>283</v>
      </c>
      <c r="E52" s="5" t="s">
        <v>331</v>
      </c>
      <c r="F52" s="5" t="s">
        <v>284</v>
      </c>
      <c r="G52" s="7" t="s">
        <v>71</v>
      </c>
      <c r="H52" s="33">
        <v>1498464</v>
      </c>
      <c r="I52" s="33">
        <v>1498464</v>
      </c>
      <c r="J52" s="33">
        <v>1423540.8</v>
      </c>
      <c r="K52" s="33">
        <v>1273694.3999999999</v>
      </c>
      <c r="L52" s="19">
        <v>95</v>
      </c>
      <c r="M52" s="8" t="s">
        <v>89</v>
      </c>
      <c r="N52" s="14" t="e">
        <v>#N/A</v>
      </c>
    </row>
    <row r="53" spans="1:14" ht="25.5" customHeight="1" x14ac:dyDescent="0.2">
      <c r="A53" s="10">
        <f t="shared" si="0"/>
        <v>51</v>
      </c>
      <c r="B53" s="5" t="s">
        <v>287</v>
      </c>
      <c r="C53" s="5" t="s">
        <v>288</v>
      </c>
      <c r="D53" s="6" t="s">
        <v>285</v>
      </c>
      <c r="E53" s="5" t="s">
        <v>332</v>
      </c>
      <c r="F53" s="5" t="s">
        <v>286</v>
      </c>
      <c r="G53" s="7" t="s">
        <v>71</v>
      </c>
      <c r="H53" s="33">
        <v>405600</v>
      </c>
      <c r="I53" s="33">
        <v>405600</v>
      </c>
      <c r="J53" s="33">
        <v>385320</v>
      </c>
      <c r="K53" s="33">
        <v>344760</v>
      </c>
      <c r="L53" s="19">
        <v>95</v>
      </c>
      <c r="M53" s="8" t="s">
        <v>89</v>
      </c>
      <c r="N53" s="14" t="e">
        <v>#N/A</v>
      </c>
    </row>
    <row r="54" spans="1:14" ht="25.5" customHeight="1" x14ac:dyDescent="0.2">
      <c r="A54" s="10">
        <f t="shared" si="0"/>
        <v>52</v>
      </c>
      <c r="B54" s="5" t="s">
        <v>59</v>
      </c>
      <c r="C54" s="5" t="s">
        <v>60</v>
      </c>
      <c r="D54" s="6" t="s">
        <v>132</v>
      </c>
      <c r="E54" s="5" t="s">
        <v>19</v>
      </c>
      <c r="F54" s="5" t="s">
        <v>61</v>
      </c>
      <c r="G54" s="7" t="s">
        <v>21</v>
      </c>
      <c r="H54" s="33">
        <v>2338788.98</v>
      </c>
      <c r="I54" s="33">
        <v>2338788.98</v>
      </c>
      <c r="J54" s="33">
        <v>1987970.63</v>
      </c>
      <c r="K54" s="33">
        <v>1987970.63</v>
      </c>
      <c r="L54" s="19">
        <v>84.999999871728505</v>
      </c>
      <c r="M54" s="8" t="s">
        <v>89</v>
      </c>
      <c r="N54" s="14" t="s">
        <v>0</v>
      </c>
    </row>
    <row r="55" spans="1:14" ht="25.5" customHeight="1" x14ac:dyDescent="0.2">
      <c r="A55" s="10">
        <f t="shared" si="0"/>
        <v>53</v>
      </c>
      <c r="B55" s="5" t="s">
        <v>7</v>
      </c>
      <c r="C55" s="5" t="s">
        <v>311</v>
      </c>
      <c r="D55" s="6" t="s">
        <v>156</v>
      </c>
      <c r="E55" s="5" t="s">
        <v>19</v>
      </c>
      <c r="F55" s="5" t="s">
        <v>157</v>
      </c>
      <c r="G55" s="7" t="s">
        <v>21</v>
      </c>
      <c r="H55" s="33">
        <v>184132844</v>
      </c>
      <c r="I55" s="33">
        <v>168330048</v>
      </c>
      <c r="J55" s="33">
        <v>143080540.80000001</v>
      </c>
      <c r="K55" s="33">
        <v>143080540.80000001</v>
      </c>
      <c r="L55" s="19">
        <v>85</v>
      </c>
      <c r="M55" s="8" t="s">
        <v>89</v>
      </c>
      <c r="N55" s="14" t="e">
        <v>#N/A</v>
      </c>
    </row>
    <row r="56" spans="1:14" ht="25.5" customHeight="1" x14ac:dyDescent="0.2">
      <c r="A56" s="10">
        <f t="shared" si="0"/>
        <v>54</v>
      </c>
      <c r="B56" s="5" t="s">
        <v>333</v>
      </c>
      <c r="C56" s="5" t="s">
        <v>317</v>
      </c>
      <c r="D56" s="6" t="s">
        <v>158</v>
      </c>
      <c r="E56" s="5" t="s">
        <v>304</v>
      </c>
      <c r="F56" s="5" t="s">
        <v>159</v>
      </c>
      <c r="G56" s="7" t="s">
        <v>71</v>
      </c>
      <c r="H56" s="33">
        <v>19023687.859999999</v>
      </c>
      <c r="I56" s="33">
        <v>15459782.810000001</v>
      </c>
      <c r="J56" s="33">
        <v>9275869.6799999997</v>
      </c>
      <c r="K56" s="33">
        <v>9275869.6799999997</v>
      </c>
      <c r="L56" s="19">
        <v>59.999999961189602</v>
      </c>
      <c r="M56" s="8" t="s">
        <v>89</v>
      </c>
      <c r="N56" s="14" t="e">
        <v>#N/A</v>
      </c>
    </row>
    <row r="57" spans="1:14" ht="25.5" customHeight="1" x14ac:dyDescent="0.2">
      <c r="A57" s="10">
        <f t="shared" si="0"/>
        <v>55</v>
      </c>
      <c r="B57" s="5" t="s">
        <v>333</v>
      </c>
      <c r="C57" s="5" t="s">
        <v>317</v>
      </c>
      <c r="D57" s="6" t="s">
        <v>160</v>
      </c>
      <c r="E57" s="5" t="s">
        <v>334</v>
      </c>
      <c r="F57" s="5" t="s">
        <v>161</v>
      </c>
      <c r="G57" s="7" t="s">
        <v>71</v>
      </c>
      <c r="H57" s="33">
        <v>10214004.359999999</v>
      </c>
      <c r="I57" s="33">
        <v>5936521.1600000001</v>
      </c>
      <c r="J57" s="33">
        <v>3561912.7</v>
      </c>
      <c r="K57" s="33">
        <v>3561912.7</v>
      </c>
      <c r="L57" s="19">
        <v>60.000000067379503</v>
      </c>
      <c r="M57" s="8" t="s">
        <v>89</v>
      </c>
      <c r="N57" s="14" t="e">
        <v>#N/A</v>
      </c>
    </row>
    <row r="58" spans="1:14" ht="25.5" customHeight="1" x14ac:dyDescent="0.2">
      <c r="A58" s="10">
        <f t="shared" si="0"/>
        <v>56</v>
      </c>
      <c r="B58" s="5" t="s">
        <v>333</v>
      </c>
      <c r="C58" s="5" t="s">
        <v>317</v>
      </c>
      <c r="D58" s="6" t="s">
        <v>162</v>
      </c>
      <c r="E58" s="5" t="s">
        <v>335</v>
      </c>
      <c r="F58" s="5" t="s">
        <v>163</v>
      </c>
      <c r="G58" s="7" t="s">
        <v>71</v>
      </c>
      <c r="H58" s="33">
        <v>6409362.04</v>
      </c>
      <c r="I58" s="33">
        <v>5151939.25</v>
      </c>
      <c r="J58" s="33">
        <v>3091163.55</v>
      </c>
      <c r="K58" s="33">
        <v>3091163.55</v>
      </c>
      <c r="L58" s="19">
        <v>60</v>
      </c>
      <c r="M58" s="8" t="s">
        <v>89</v>
      </c>
      <c r="N58" s="14" t="e">
        <v>#N/A</v>
      </c>
    </row>
    <row r="59" spans="1:14" ht="25.5" customHeight="1" x14ac:dyDescent="0.2">
      <c r="A59" s="10">
        <f t="shared" si="0"/>
        <v>57</v>
      </c>
      <c r="B59" s="5" t="s">
        <v>333</v>
      </c>
      <c r="C59" s="5" t="s">
        <v>317</v>
      </c>
      <c r="D59" s="6" t="s">
        <v>164</v>
      </c>
      <c r="E59" s="5" t="s">
        <v>336</v>
      </c>
      <c r="F59" s="5" t="s">
        <v>165</v>
      </c>
      <c r="G59" s="7" t="s">
        <v>71</v>
      </c>
      <c r="H59" s="33">
        <v>13528570.779999999</v>
      </c>
      <c r="I59" s="33">
        <v>12955157.550000001</v>
      </c>
      <c r="J59" s="33">
        <v>7773094.5300000003</v>
      </c>
      <c r="K59" s="33">
        <v>7773094.5300000003</v>
      </c>
      <c r="L59" s="19">
        <v>60</v>
      </c>
      <c r="M59" s="8" t="s">
        <v>89</v>
      </c>
      <c r="N59" s="14" t="e">
        <v>#N/A</v>
      </c>
    </row>
    <row r="60" spans="1:14" ht="25.5" customHeight="1" x14ac:dyDescent="0.2">
      <c r="A60" s="10">
        <f t="shared" si="0"/>
        <v>58</v>
      </c>
      <c r="B60" s="5" t="s">
        <v>333</v>
      </c>
      <c r="C60" s="5" t="s">
        <v>317</v>
      </c>
      <c r="D60" s="6" t="s">
        <v>166</v>
      </c>
      <c r="E60" s="5" t="s">
        <v>337</v>
      </c>
      <c r="F60" s="5" t="s">
        <v>205</v>
      </c>
      <c r="G60" s="7" t="s">
        <v>71</v>
      </c>
      <c r="H60" s="33">
        <v>8903096.6999999993</v>
      </c>
      <c r="I60" s="33">
        <v>8113057.8600000003</v>
      </c>
      <c r="J60" s="33">
        <v>4867834.72</v>
      </c>
      <c r="K60" s="33">
        <v>4867834.72</v>
      </c>
      <c r="L60" s="19">
        <v>60.000000049303203</v>
      </c>
      <c r="M60" s="8" t="s">
        <v>89</v>
      </c>
      <c r="N60" s="14" t="e">
        <v>#N/A</v>
      </c>
    </row>
    <row r="61" spans="1:14" ht="25.5" customHeight="1" x14ac:dyDescent="0.2">
      <c r="A61" s="10">
        <f t="shared" si="0"/>
        <v>59</v>
      </c>
      <c r="B61" s="5" t="s">
        <v>333</v>
      </c>
      <c r="C61" s="5" t="s">
        <v>317</v>
      </c>
      <c r="D61" s="6" t="s">
        <v>167</v>
      </c>
      <c r="E61" s="5" t="s">
        <v>338</v>
      </c>
      <c r="F61" s="5" t="s">
        <v>354</v>
      </c>
      <c r="G61" s="7" t="s">
        <v>71</v>
      </c>
      <c r="H61" s="33">
        <v>4938634.5</v>
      </c>
      <c r="I61" s="33">
        <v>4925234.5</v>
      </c>
      <c r="J61" s="33">
        <v>2955140.7</v>
      </c>
      <c r="K61" s="33">
        <v>2955140.7</v>
      </c>
      <c r="L61" s="19">
        <v>60</v>
      </c>
      <c r="M61" s="8" t="s">
        <v>89</v>
      </c>
      <c r="N61" s="14" t="e">
        <v>#N/A</v>
      </c>
    </row>
    <row r="62" spans="1:14" ht="25.5" customHeight="1" x14ac:dyDescent="0.2">
      <c r="A62" s="10">
        <f t="shared" si="0"/>
        <v>60</v>
      </c>
      <c r="B62" s="5" t="s">
        <v>333</v>
      </c>
      <c r="C62" s="5" t="s">
        <v>317</v>
      </c>
      <c r="D62" s="6" t="s">
        <v>168</v>
      </c>
      <c r="E62" s="5" t="s">
        <v>339</v>
      </c>
      <c r="F62" s="5" t="s">
        <v>169</v>
      </c>
      <c r="G62" s="7" t="s">
        <v>71</v>
      </c>
      <c r="H62" s="33">
        <v>3844130.83</v>
      </c>
      <c r="I62" s="33">
        <v>2446719.4500000002</v>
      </c>
      <c r="J62" s="33">
        <v>1468031.67</v>
      </c>
      <c r="K62" s="33">
        <v>1468031.67</v>
      </c>
      <c r="L62" s="19">
        <v>60</v>
      </c>
      <c r="M62" s="8" t="s">
        <v>89</v>
      </c>
      <c r="N62" s="14" t="e">
        <v>#N/A</v>
      </c>
    </row>
    <row r="63" spans="1:14" ht="25.5" customHeight="1" x14ac:dyDescent="0.2">
      <c r="A63" s="10">
        <f t="shared" si="0"/>
        <v>61</v>
      </c>
      <c r="B63" s="5" t="s">
        <v>333</v>
      </c>
      <c r="C63" s="5" t="s">
        <v>317</v>
      </c>
      <c r="D63" s="6" t="s">
        <v>170</v>
      </c>
      <c r="E63" s="5" t="s">
        <v>293</v>
      </c>
      <c r="F63" s="5" t="s">
        <v>171</v>
      </c>
      <c r="G63" s="7" t="s">
        <v>71</v>
      </c>
      <c r="H63" s="33">
        <v>2653982.75</v>
      </c>
      <c r="I63" s="33">
        <v>2619796.37</v>
      </c>
      <c r="J63" s="33">
        <v>1571877.82</v>
      </c>
      <c r="K63" s="33">
        <v>1571877.82</v>
      </c>
      <c r="L63" s="19">
        <v>59.999999923658201</v>
      </c>
      <c r="M63" s="8" t="s">
        <v>89</v>
      </c>
      <c r="N63" s="14" t="e">
        <v>#N/A</v>
      </c>
    </row>
    <row r="64" spans="1:14" ht="25.5" customHeight="1" x14ac:dyDescent="0.2">
      <c r="A64" s="10">
        <f t="shared" si="0"/>
        <v>62</v>
      </c>
      <c r="B64" s="5" t="s">
        <v>333</v>
      </c>
      <c r="C64" s="5" t="s">
        <v>317</v>
      </c>
      <c r="D64" s="6" t="s">
        <v>206</v>
      </c>
      <c r="E64" s="5" t="s">
        <v>340</v>
      </c>
      <c r="F64" s="5" t="s">
        <v>207</v>
      </c>
      <c r="G64" s="7" t="s">
        <v>71</v>
      </c>
      <c r="H64" s="33">
        <v>6892194.4199999999</v>
      </c>
      <c r="I64" s="33">
        <v>6892194.4199999999</v>
      </c>
      <c r="J64" s="33">
        <v>4135316.65</v>
      </c>
      <c r="K64" s="33">
        <v>4135316.65</v>
      </c>
      <c r="L64" s="19">
        <v>59.999999970981698</v>
      </c>
      <c r="M64" s="8" t="s">
        <v>89</v>
      </c>
      <c r="N64" s="14" t="e">
        <v>#N/A</v>
      </c>
    </row>
    <row r="65" spans="1:14" ht="25.5" customHeight="1" x14ac:dyDescent="0.2">
      <c r="A65" s="10">
        <f t="shared" si="0"/>
        <v>63</v>
      </c>
      <c r="B65" s="5" t="s">
        <v>333</v>
      </c>
      <c r="C65" s="5" t="s">
        <v>317</v>
      </c>
      <c r="D65" s="6" t="s">
        <v>172</v>
      </c>
      <c r="E65" s="5" t="s">
        <v>341</v>
      </c>
      <c r="F65" s="5" t="s">
        <v>173</v>
      </c>
      <c r="G65" s="7" t="s">
        <v>71</v>
      </c>
      <c r="H65" s="33">
        <v>9252143.4000000004</v>
      </c>
      <c r="I65" s="33">
        <v>8741319.7200000007</v>
      </c>
      <c r="J65" s="33">
        <v>5244791.83</v>
      </c>
      <c r="K65" s="33">
        <v>5244791.83</v>
      </c>
      <c r="L65" s="19">
        <v>59.999999977120197</v>
      </c>
      <c r="M65" s="8" t="s">
        <v>89</v>
      </c>
      <c r="N65" s="14" t="e">
        <v>#N/A</v>
      </c>
    </row>
    <row r="66" spans="1:14" ht="25.5" customHeight="1" x14ac:dyDescent="0.2">
      <c r="A66" s="10">
        <f t="shared" si="0"/>
        <v>64</v>
      </c>
      <c r="B66" s="5" t="s">
        <v>333</v>
      </c>
      <c r="C66" s="5" t="s">
        <v>317</v>
      </c>
      <c r="D66" s="6" t="s">
        <v>208</v>
      </c>
      <c r="E66" s="5" t="s">
        <v>342</v>
      </c>
      <c r="F66" s="5" t="s">
        <v>209</v>
      </c>
      <c r="G66" s="7" t="s">
        <v>71</v>
      </c>
      <c r="H66" s="33">
        <v>10079561.59</v>
      </c>
      <c r="I66" s="33">
        <v>8154115.1100000003</v>
      </c>
      <c r="J66" s="33">
        <v>4892469.07</v>
      </c>
      <c r="K66" s="33">
        <v>4892469.07</v>
      </c>
      <c r="L66" s="19">
        <v>60.000000049054997</v>
      </c>
      <c r="M66" s="8" t="s">
        <v>89</v>
      </c>
      <c r="N66" s="14" t="e">
        <v>#N/A</v>
      </c>
    </row>
    <row r="67" spans="1:14" ht="25.5" customHeight="1" x14ac:dyDescent="0.2">
      <c r="A67" s="10">
        <f t="shared" si="0"/>
        <v>65</v>
      </c>
      <c r="B67" s="5" t="s">
        <v>333</v>
      </c>
      <c r="C67" s="5" t="s">
        <v>317</v>
      </c>
      <c r="D67" s="6" t="s">
        <v>174</v>
      </c>
      <c r="E67" s="5" t="s">
        <v>74</v>
      </c>
      <c r="F67" s="5" t="s">
        <v>211</v>
      </c>
      <c r="G67" s="7" t="s">
        <v>71</v>
      </c>
      <c r="H67" s="33">
        <v>4337125.87</v>
      </c>
      <c r="I67" s="33">
        <v>4337125.87</v>
      </c>
      <c r="J67" s="33">
        <v>2602275.52</v>
      </c>
      <c r="K67" s="33">
        <v>2602275.52</v>
      </c>
      <c r="L67" s="19">
        <v>59.999999953886501</v>
      </c>
      <c r="M67" s="8" t="s">
        <v>89</v>
      </c>
      <c r="N67" s="14" t="e">
        <v>#N/A</v>
      </c>
    </row>
    <row r="68" spans="1:14" ht="25.5" customHeight="1" x14ac:dyDescent="0.2">
      <c r="A68" s="10">
        <f t="shared" si="0"/>
        <v>66</v>
      </c>
      <c r="B68" s="5" t="s">
        <v>333</v>
      </c>
      <c r="C68" s="5" t="s">
        <v>317</v>
      </c>
      <c r="D68" s="6" t="s">
        <v>212</v>
      </c>
      <c r="E68" s="5" t="s">
        <v>213</v>
      </c>
      <c r="F68" s="5" t="s">
        <v>214</v>
      </c>
      <c r="G68" s="7" t="s">
        <v>71</v>
      </c>
      <c r="H68" s="33">
        <v>19994440.199999999</v>
      </c>
      <c r="I68" s="33">
        <v>19994440.199999999</v>
      </c>
      <c r="J68" s="33">
        <v>11996664.119999999</v>
      </c>
      <c r="K68" s="33">
        <v>11996664.119999999</v>
      </c>
      <c r="L68" s="19">
        <v>60</v>
      </c>
      <c r="M68" s="8" t="s">
        <v>89</v>
      </c>
      <c r="N68" s="14" t="e">
        <v>#N/A</v>
      </c>
    </row>
    <row r="69" spans="1:14" ht="25.5" customHeight="1" x14ac:dyDescent="0.2">
      <c r="A69" s="10">
        <f t="shared" si="0"/>
        <v>67</v>
      </c>
      <c r="B69" s="5" t="s">
        <v>355</v>
      </c>
      <c r="C69" s="5" t="s">
        <v>312</v>
      </c>
      <c r="D69" s="6" t="s">
        <v>175</v>
      </c>
      <c r="E69" s="5" t="s">
        <v>313</v>
      </c>
      <c r="F69" s="5" t="s">
        <v>176</v>
      </c>
      <c r="G69" s="7" t="s">
        <v>21</v>
      </c>
      <c r="H69" s="33">
        <v>267652355.65000001</v>
      </c>
      <c r="I69" s="33">
        <v>212288060.12</v>
      </c>
      <c r="J69" s="33">
        <v>180444851.09999999</v>
      </c>
      <c r="K69" s="33">
        <v>180444851.09999999</v>
      </c>
      <c r="L69" s="19">
        <v>84.999999999057906</v>
      </c>
      <c r="M69" s="8" t="s">
        <v>89</v>
      </c>
      <c r="N69" s="14" t="e">
        <v>#N/A</v>
      </c>
    </row>
    <row r="70" spans="1:14" ht="25.5" customHeight="1" x14ac:dyDescent="0.2">
      <c r="A70" s="10">
        <f t="shared" si="0"/>
        <v>68</v>
      </c>
      <c r="B70" s="5" t="s">
        <v>6</v>
      </c>
      <c r="C70" s="5" t="s">
        <v>62</v>
      </c>
      <c r="D70" s="6" t="s">
        <v>133</v>
      </c>
      <c r="E70" s="5" t="s">
        <v>19</v>
      </c>
      <c r="F70" s="5" t="s">
        <v>63</v>
      </c>
      <c r="G70" s="7" t="s">
        <v>21</v>
      </c>
      <c r="H70" s="33">
        <v>64770000</v>
      </c>
      <c r="I70" s="33">
        <v>61871106</v>
      </c>
      <c r="J70" s="33">
        <v>52590440.100000001</v>
      </c>
      <c r="K70" s="33">
        <v>52590440.100000001</v>
      </c>
      <c r="L70" s="19">
        <v>85</v>
      </c>
      <c r="M70" s="8" t="s">
        <v>89</v>
      </c>
      <c r="N70" s="14" t="s">
        <v>0</v>
      </c>
    </row>
    <row r="71" spans="1:14" ht="25.5" customHeight="1" x14ac:dyDescent="0.2">
      <c r="A71" s="10">
        <f t="shared" si="0"/>
        <v>69</v>
      </c>
      <c r="B71" s="5" t="s">
        <v>6</v>
      </c>
      <c r="C71" s="5" t="s">
        <v>62</v>
      </c>
      <c r="D71" s="6" t="s">
        <v>177</v>
      </c>
      <c r="E71" s="5" t="s">
        <v>19</v>
      </c>
      <c r="F71" s="5" t="s">
        <v>178</v>
      </c>
      <c r="G71" s="7" t="s">
        <v>21</v>
      </c>
      <c r="H71" s="33">
        <v>33490000</v>
      </c>
      <c r="I71" s="33">
        <v>32049620</v>
      </c>
      <c r="J71" s="33">
        <v>27242177</v>
      </c>
      <c r="K71" s="33">
        <v>27242177</v>
      </c>
      <c r="L71" s="19">
        <v>85</v>
      </c>
      <c r="M71" s="8" t="s">
        <v>89</v>
      </c>
      <c r="N71" s="14" t="e">
        <v>#N/A</v>
      </c>
    </row>
    <row r="72" spans="1:14" ht="25.5" customHeight="1" x14ac:dyDescent="0.2">
      <c r="A72" s="10">
        <f t="shared" si="0"/>
        <v>70</v>
      </c>
      <c r="B72" s="5" t="s">
        <v>6</v>
      </c>
      <c r="C72" s="5" t="s">
        <v>62</v>
      </c>
      <c r="D72" s="6" t="s">
        <v>134</v>
      </c>
      <c r="E72" s="5" t="s">
        <v>19</v>
      </c>
      <c r="F72" s="5" t="s">
        <v>64</v>
      </c>
      <c r="G72" s="7" t="s">
        <v>21</v>
      </c>
      <c r="H72" s="33">
        <v>42490000</v>
      </c>
      <c r="I72" s="33">
        <v>40635367</v>
      </c>
      <c r="J72" s="33">
        <v>34540061.659999996</v>
      </c>
      <c r="K72" s="33">
        <v>34540061.659999996</v>
      </c>
      <c r="L72" s="19">
        <v>84.999999286336006</v>
      </c>
      <c r="M72" s="8" t="s">
        <v>89</v>
      </c>
      <c r="N72" s="14" t="s">
        <v>0</v>
      </c>
    </row>
    <row r="73" spans="1:14" ht="25.5" customHeight="1" x14ac:dyDescent="0.2">
      <c r="A73" s="10">
        <f t="shared" si="0"/>
        <v>71</v>
      </c>
      <c r="B73" s="5" t="s">
        <v>6</v>
      </c>
      <c r="C73" s="5" t="s">
        <v>62</v>
      </c>
      <c r="D73" s="6" t="s">
        <v>179</v>
      </c>
      <c r="E73" s="5" t="s">
        <v>19</v>
      </c>
      <c r="F73" s="5" t="s">
        <v>180</v>
      </c>
      <c r="G73" s="7" t="s">
        <v>21</v>
      </c>
      <c r="H73" s="33">
        <v>52290000</v>
      </c>
      <c r="I73" s="33">
        <v>50020697</v>
      </c>
      <c r="J73" s="33">
        <v>42517592.450000003</v>
      </c>
      <c r="K73" s="33">
        <v>42517592.450000003</v>
      </c>
      <c r="L73" s="19">
        <v>85</v>
      </c>
      <c r="M73" s="8" t="s">
        <v>89</v>
      </c>
      <c r="N73" s="14" t="e">
        <v>#N/A</v>
      </c>
    </row>
    <row r="74" spans="1:14" ht="25.5" customHeight="1" x14ac:dyDescent="0.2">
      <c r="A74" s="10">
        <f t="shared" si="0"/>
        <v>72</v>
      </c>
      <c r="B74" s="5" t="s">
        <v>6</v>
      </c>
      <c r="C74" s="5" t="s">
        <v>62</v>
      </c>
      <c r="D74" s="6" t="s">
        <v>181</v>
      </c>
      <c r="E74" s="5" t="s">
        <v>19</v>
      </c>
      <c r="F74" s="5" t="s">
        <v>182</v>
      </c>
      <c r="G74" s="7" t="s">
        <v>21</v>
      </c>
      <c r="H74" s="33">
        <v>65230000</v>
      </c>
      <c r="I74" s="33">
        <v>62414316.950000003</v>
      </c>
      <c r="J74" s="33">
        <v>53052169.409999996</v>
      </c>
      <c r="K74" s="33">
        <v>53052169.409999996</v>
      </c>
      <c r="L74" s="19">
        <v>85.0000000040055</v>
      </c>
      <c r="M74" s="8" t="s">
        <v>89</v>
      </c>
      <c r="N74" s="14" t="e">
        <v>#N/A</v>
      </c>
    </row>
    <row r="75" spans="1:14" ht="25.5" customHeight="1" x14ac:dyDescent="0.2">
      <c r="A75" s="10">
        <f t="shared" si="0"/>
        <v>73</v>
      </c>
      <c r="B75" s="5" t="s">
        <v>91</v>
      </c>
      <c r="C75" s="5" t="s">
        <v>65</v>
      </c>
      <c r="D75" s="6" t="s">
        <v>135</v>
      </c>
      <c r="E75" s="5" t="s">
        <v>19</v>
      </c>
      <c r="F75" s="5" t="s">
        <v>66</v>
      </c>
      <c r="G75" s="7" t="s">
        <v>21</v>
      </c>
      <c r="H75" s="33">
        <v>15850044</v>
      </c>
      <c r="I75" s="33">
        <v>14739028.470000001</v>
      </c>
      <c r="J75" s="33">
        <v>12528174.199999999</v>
      </c>
      <c r="K75" s="33">
        <v>12528174.199999999</v>
      </c>
      <c r="L75" s="19">
        <v>85.000000003392401</v>
      </c>
      <c r="M75" s="8" t="s">
        <v>89</v>
      </c>
      <c r="N75" s="14" t="e">
        <v>#N/A</v>
      </c>
    </row>
    <row r="76" spans="1:14" ht="25.5" customHeight="1" x14ac:dyDescent="0.2">
      <c r="A76" s="10">
        <f t="shared" si="0"/>
        <v>74</v>
      </c>
      <c r="B76" s="5" t="s">
        <v>91</v>
      </c>
      <c r="C76" s="5" t="s">
        <v>65</v>
      </c>
      <c r="D76" s="6" t="s">
        <v>183</v>
      </c>
      <c r="E76" s="5" t="s">
        <v>344</v>
      </c>
      <c r="F76" s="5" t="s">
        <v>184</v>
      </c>
      <c r="G76" s="7" t="s">
        <v>71</v>
      </c>
      <c r="H76" s="33">
        <v>7018935.7300000004</v>
      </c>
      <c r="I76" s="33">
        <v>4357724.37</v>
      </c>
      <c r="J76" s="33">
        <v>3704065.71</v>
      </c>
      <c r="K76" s="33">
        <v>3704065.71</v>
      </c>
      <c r="L76" s="19">
        <v>84.999999896735105</v>
      </c>
      <c r="M76" s="8" t="s">
        <v>89</v>
      </c>
      <c r="N76" s="14" t="e">
        <v>#N/A</v>
      </c>
    </row>
    <row r="77" spans="1:14" ht="25.5" customHeight="1" x14ac:dyDescent="0.2">
      <c r="A77" s="10">
        <f t="shared" si="0"/>
        <v>75</v>
      </c>
      <c r="B77" s="5" t="s">
        <v>91</v>
      </c>
      <c r="C77" s="5" t="s">
        <v>65</v>
      </c>
      <c r="D77" s="6" t="s">
        <v>215</v>
      </c>
      <c r="E77" s="5" t="s">
        <v>309</v>
      </c>
      <c r="F77" s="5" t="s">
        <v>216</v>
      </c>
      <c r="G77" s="7" t="s">
        <v>71</v>
      </c>
      <c r="H77" s="33">
        <v>26618708.170000002</v>
      </c>
      <c r="I77" s="33">
        <v>24436699.149999999</v>
      </c>
      <c r="J77" s="33">
        <v>20771194.260000002</v>
      </c>
      <c r="K77" s="33">
        <v>20771194.260000002</v>
      </c>
      <c r="L77" s="19">
        <v>84.999999928386401</v>
      </c>
      <c r="M77" s="8" t="s">
        <v>89</v>
      </c>
      <c r="N77" s="14" t="e">
        <v>#N/A</v>
      </c>
    </row>
    <row r="78" spans="1:14" ht="25.5" customHeight="1" x14ac:dyDescent="0.2">
      <c r="A78" s="10">
        <f t="shared" si="0"/>
        <v>76</v>
      </c>
      <c r="B78" s="5" t="s">
        <v>91</v>
      </c>
      <c r="C78" s="5" t="s">
        <v>65</v>
      </c>
      <c r="D78" s="6" t="s">
        <v>185</v>
      </c>
      <c r="E78" s="5" t="s">
        <v>345</v>
      </c>
      <c r="F78" s="5" t="s">
        <v>186</v>
      </c>
      <c r="G78" s="7" t="s">
        <v>71</v>
      </c>
      <c r="H78" s="33">
        <v>12991202.43</v>
      </c>
      <c r="I78" s="33">
        <v>12056006.98</v>
      </c>
      <c r="J78" s="33">
        <v>7280924.0099999998</v>
      </c>
      <c r="K78" s="33">
        <v>7280924.0099999998</v>
      </c>
      <c r="L78" s="19">
        <v>60.392499955238101</v>
      </c>
      <c r="M78" s="8" t="s">
        <v>89</v>
      </c>
      <c r="N78" s="14" t="e">
        <v>#N/A</v>
      </c>
    </row>
    <row r="79" spans="1:14" ht="25.5" customHeight="1" x14ac:dyDescent="0.2">
      <c r="A79" s="10">
        <f t="shared" si="0"/>
        <v>77</v>
      </c>
      <c r="B79" s="5" t="s">
        <v>91</v>
      </c>
      <c r="C79" s="5" t="s">
        <v>65</v>
      </c>
      <c r="D79" s="6" t="s">
        <v>217</v>
      </c>
      <c r="E79" s="5" t="s">
        <v>346</v>
      </c>
      <c r="F79" s="5" t="s">
        <v>218</v>
      </c>
      <c r="G79" s="7" t="s">
        <v>71</v>
      </c>
      <c r="H79" s="33">
        <v>19698802.43</v>
      </c>
      <c r="I79" s="33">
        <v>18635526.84</v>
      </c>
      <c r="J79" s="33">
        <v>15840197.800000001</v>
      </c>
      <c r="K79" s="33">
        <v>15840197.800000001</v>
      </c>
      <c r="L79" s="19">
        <v>84.9999999248747</v>
      </c>
      <c r="M79" s="8" t="s">
        <v>89</v>
      </c>
      <c r="N79" s="14" t="e">
        <v>#N/A</v>
      </c>
    </row>
    <row r="80" spans="1:14" ht="25.5" customHeight="1" x14ac:dyDescent="0.2">
      <c r="A80" s="10">
        <f t="shared" si="0"/>
        <v>78</v>
      </c>
      <c r="B80" s="5" t="s">
        <v>91</v>
      </c>
      <c r="C80" s="5" t="s">
        <v>65</v>
      </c>
      <c r="D80" s="6" t="s">
        <v>219</v>
      </c>
      <c r="E80" s="5" t="s">
        <v>294</v>
      </c>
      <c r="F80" s="5" t="s">
        <v>347</v>
      </c>
      <c r="G80" s="7" t="s">
        <v>71</v>
      </c>
      <c r="H80" s="33">
        <v>40031342.68</v>
      </c>
      <c r="I80" s="33">
        <v>37437242.039999999</v>
      </c>
      <c r="J80" s="33">
        <v>25555971.719999999</v>
      </c>
      <c r="K80" s="33">
        <v>25555971.719999999</v>
      </c>
      <c r="L80" s="19">
        <v>68.263500000065704</v>
      </c>
      <c r="M80" s="8" t="s">
        <v>89</v>
      </c>
      <c r="N80" s="14" t="e">
        <v>#N/A</v>
      </c>
    </row>
    <row r="81" spans="1:14" ht="25.5" customHeight="1" x14ac:dyDescent="0.2">
      <c r="A81" s="10">
        <f t="shared" si="0"/>
        <v>79</v>
      </c>
      <c r="B81" s="5" t="s">
        <v>91</v>
      </c>
      <c r="C81" s="5" t="s">
        <v>65</v>
      </c>
      <c r="D81" s="6" t="s">
        <v>187</v>
      </c>
      <c r="E81" s="5" t="s">
        <v>69</v>
      </c>
      <c r="F81" s="5" t="s">
        <v>220</v>
      </c>
      <c r="G81" s="7" t="s">
        <v>71</v>
      </c>
      <c r="H81" s="33">
        <v>4199749.96</v>
      </c>
      <c r="I81" s="33">
        <v>4020897.84</v>
      </c>
      <c r="J81" s="33">
        <v>3417763.16</v>
      </c>
      <c r="K81" s="33">
        <v>3417763.16</v>
      </c>
      <c r="L81" s="19">
        <v>84.999999900519697</v>
      </c>
      <c r="M81" s="8" t="s">
        <v>89</v>
      </c>
      <c r="N81" s="14" t="e">
        <v>#N/A</v>
      </c>
    </row>
    <row r="82" spans="1:14" ht="25.5" customHeight="1" x14ac:dyDescent="0.2">
      <c r="A82" s="10">
        <f t="shared" si="0"/>
        <v>80</v>
      </c>
      <c r="B82" s="5" t="s">
        <v>91</v>
      </c>
      <c r="C82" s="5" t="s">
        <v>65</v>
      </c>
      <c r="D82" s="6" t="s">
        <v>188</v>
      </c>
      <c r="E82" s="5" t="s">
        <v>96</v>
      </c>
      <c r="F82" s="5" t="s">
        <v>189</v>
      </c>
      <c r="G82" s="7" t="s">
        <v>71</v>
      </c>
      <c r="H82" s="33">
        <v>4765280.74</v>
      </c>
      <c r="I82" s="33">
        <v>3538046.69</v>
      </c>
      <c r="J82" s="33">
        <v>3007339.68</v>
      </c>
      <c r="K82" s="33">
        <v>3007339.68</v>
      </c>
      <c r="L82" s="19">
        <v>84.999999816282795</v>
      </c>
      <c r="M82" s="8" t="s">
        <v>89</v>
      </c>
      <c r="N82" s="14" t="e">
        <v>#N/A</v>
      </c>
    </row>
    <row r="83" spans="1:14" ht="25.5" customHeight="1" x14ac:dyDescent="0.2">
      <c r="A83" s="10">
        <f t="shared" si="0"/>
        <v>81</v>
      </c>
      <c r="B83" s="5" t="s">
        <v>91</v>
      </c>
      <c r="C83" s="5" t="s">
        <v>65</v>
      </c>
      <c r="D83" s="6" t="s">
        <v>190</v>
      </c>
      <c r="E83" s="5" t="s">
        <v>348</v>
      </c>
      <c r="F83" s="5" t="s">
        <v>191</v>
      </c>
      <c r="G83" s="7" t="s">
        <v>71</v>
      </c>
      <c r="H83" s="33">
        <v>9701773.6999999993</v>
      </c>
      <c r="I83" s="33">
        <v>6310842</v>
      </c>
      <c r="J83" s="33">
        <v>3912090.95</v>
      </c>
      <c r="K83" s="33">
        <v>3912090.95</v>
      </c>
      <c r="L83" s="19">
        <v>61.989999908094703</v>
      </c>
      <c r="M83" s="8" t="s">
        <v>89</v>
      </c>
      <c r="N83" s="14" t="e">
        <v>#N/A</v>
      </c>
    </row>
    <row r="84" spans="1:14" ht="25.5" customHeight="1" x14ac:dyDescent="0.2">
      <c r="A84" s="10">
        <f t="shared" si="0"/>
        <v>82</v>
      </c>
      <c r="B84" s="5" t="s">
        <v>91</v>
      </c>
      <c r="C84" s="5" t="s">
        <v>65</v>
      </c>
      <c r="D84" s="6" t="s">
        <v>192</v>
      </c>
      <c r="E84" s="5" t="s">
        <v>337</v>
      </c>
      <c r="F84" s="5" t="s">
        <v>193</v>
      </c>
      <c r="G84" s="7" t="s">
        <v>71</v>
      </c>
      <c r="H84" s="33">
        <v>3428405.57</v>
      </c>
      <c r="I84" s="33">
        <v>2734058.44</v>
      </c>
      <c r="J84" s="33">
        <v>2323949.35</v>
      </c>
      <c r="K84" s="33">
        <v>2323949.35</v>
      </c>
      <c r="L84" s="19">
        <v>84.999988149485205</v>
      </c>
      <c r="M84" s="8" t="s">
        <v>89</v>
      </c>
      <c r="N84" s="14" t="e">
        <v>#N/A</v>
      </c>
    </row>
    <row r="85" spans="1:14" ht="25.5" customHeight="1" x14ac:dyDescent="0.2">
      <c r="A85" s="10">
        <f t="shared" si="0"/>
        <v>83</v>
      </c>
      <c r="B85" s="5" t="s">
        <v>91</v>
      </c>
      <c r="C85" s="5" t="s">
        <v>65</v>
      </c>
      <c r="D85" s="6" t="s">
        <v>194</v>
      </c>
      <c r="E85" s="5" t="s">
        <v>349</v>
      </c>
      <c r="F85" s="5" t="s">
        <v>221</v>
      </c>
      <c r="G85" s="7" t="s">
        <v>71</v>
      </c>
      <c r="H85" s="33">
        <v>30627198</v>
      </c>
      <c r="I85" s="33">
        <v>27401290.57</v>
      </c>
      <c r="J85" s="33">
        <v>22897477.43</v>
      </c>
      <c r="K85" s="33">
        <v>22897477.43</v>
      </c>
      <c r="L85" s="19">
        <v>83.563499943572197</v>
      </c>
      <c r="M85" s="8" t="s">
        <v>89</v>
      </c>
      <c r="N85" s="14" t="e">
        <v>#N/A</v>
      </c>
    </row>
    <row r="86" spans="1:14" ht="25.5" customHeight="1" x14ac:dyDescent="0.2">
      <c r="A86" s="10">
        <f t="shared" si="0"/>
        <v>84</v>
      </c>
      <c r="B86" s="5" t="s">
        <v>91</v>
      </c>
      <c r="C86" s="5" t="s">
        <v>65</v>
      </c>
      <c r="D86" s="6" t="s">
        <v>195</v>
      </c>
      <c r="E86" s="5" t="s">
        <v>350</v>
      </c>
      <c r="F86" s="5" t="s">
        <v>196</v>
      </c>
      <c r="G86" s="7" t="s">
        <v>71</v>
      </c>
      <c r="H86" s="33">
        <v>1716092.5</v>
      </c>
      <c r="I86" s="33">
        <v>1617092.6</v>
      </c>
      <c r="J86" s="33">
        <v>1374528.71</v>
      </c>
      <c r="K86" s="33">
        <v>1374528.71</v>
      </c>
      <c r="L86" s="19">
        <v>85</v>
      </c>
      <c r="M86" s="8" t="s">
        <v>89</v>
      </c>
      <c r="N86" s="14" t="e">
        <v>#N/A</v>
      </c>
    </row>
    <row r="87" spans="1:14" ht="25.5" customHeight="1" x14ac:dyDescent="0.2">
      <c r="A87" s="10">
        <f t="shared" si="0"/>
        <v>85</v>
      </c>
      <c r="B87" s="5" t="s">
        <v>91</v>
      </c>
      <c r="C87" s="5" t="s">
        <v>65</v>
      </c>
      <c r="D87" s="6" t="s">
        <v>222</v>
      </c>
      <c r="E87" s="5" t="s">
        <v>338</v>
      </c>
      <c r="F87" s="5" t="s">
        <v>223</v>
      </c>
      <c r="G87" s="7" t="s">
        <v>71</v>
      </c>
      <c r="H87" s="33">
        <v>4225595</v>
      </c>
      <c r="I87" s="33">
        <v>4201811.13</v>
      </c>
      <c r="J87" s="33">
        <v>2637267.0299999998</v>
      </c>
      <c r="K87" s="33">
        <v>2637267.0299999998</v>
      </c>
      <c r="L87" s="19">
        <v>62.765006527078199</v>
      </c>
      <c r="M87" s="8" t="s">
        <v>89</v>
      </c>
      <c r="N87" s="14" t="e">
        <v>#N/A</v>
      </c>
    </row>
    <row r="88" spans="1:14" ht="25.5" customHeight="1" x14ac:dyDescent="0.2">
      <c r="A88" s="10">
        <f t="shared" si="0"/>
        <v>86</v>
      </c>
      <c r="B88" s="5" t="s">
        <v>91</v>
      </c>
      <c r="C88" s="5" t="s">
        <v>65</v>
      </c>
      <c r="D88" s="6" t="s">
        <v>197</v>
      </c>
      <c r="E88" s="5" t="s">
        <v>351</v>
      </c>
      <c r="F88" s="5" t="s">
        <v>198</v>
      </c>
      <c r="G88" s="7" t="s">
        <v>71</v>
      </c>
      <c r="H88" s="33">
        <v>9956787.8699999992</v>
      </c>
      <c r="I88" s="33">
        <v>9090374.2200000007</v>
      </c>
      <c r="J88" s="33">
        <v>5720936.0999999996</v>
      </c>
      <c r="K88" s="33">
        <v>5720936.0999999996</v>
      </c>
      <c r="L88" s="19">
        <v>62.933999872229698</v>
      </c>
      <c r="M88" s="8" t="s">
        <v>89</v>
      </c>
      <c r="N88" s="14" t="e">
        <v>#N/A</v>
      </c>
    </row>
    <row r="89" spans="1:14" ht="25.5" customHeight="1" x14ac:dyDescent="0.2">
      <c r="A89" s="10">
        <f t="shared" si="0"/>
        <v>87</v>
      </c>
      <c r="B89" s="5" t="s">
        <v>91</v>
      </c>
      <c r="C89" s="5" t="s">
        <v>65</v>
      </c>
      <c r="D89" s="6" t="s">
        <v>199</v>
      </c>
      <c r="E89" s="5" t="s">
        <v>352</v>
      </c>
      <c r="F89" s="5" t="s">
        <v>200</v>
      </c>
      <c r="G89" s="7" t="s">
        <v>71</v>
      </c>
      <c r="H89" s="33">
        <v>6262220.2000000002</v>
      </c>
      <c r="I89" s="33">
        <v>4359779.42</v>
      </c>
      <c r="J89" s="33">
        <v>2412854.52</v>
      </c>
      <c r="K89" s="33">
        <v>2412854.52</v>
      </c>
      <c r="L89" s="19">
        <v>55.3434999241315</v>
      </c>
      <c r="M89" s="8" t="s">
        <v>89</v>
      </c>
      <c r="N89" s="14" t="e">
        <v>#N/A</v>
      </c>
    </row>
    <row r="90" spans="1:14" ht="25.5" customHeight="1" x14ac:dyDescent="0.2">
      <c r="A90" s="10">
        <f t="shared" si="0"/>
        <v>88</v>
      </c>
      <c r="B90" s="5" t="s">
        <v>91</v>
      </c>
      <c r="C90" s="5" t="s">
        <v>65</v>
      </c>
      <c r="D90" s="6" t="s">
        <v>224</v>
      </c>
      <c r="E90" s="5" t="s">
        <v>293</v>
      </c>
      <c r="F90" s="5" t="s">
        <v>225</v>
      </c>
      <c r="G90" s="7" t="s">
        <v>71</v>
      </c>
      <c r="H90" s="33">
        <v>31918636.899999999</v>
      </c>
      <c r="I90" s="33">
        <v>31472462.859999999</v>
      </c>
      <c r="J90" s="33">
        <v>20497371.210000001</v>
      </c>
      <c r="K90" s="33">
        <v>20497371.210000001</v>
      </c>
      <c r="L90" s="19">
        <v>65.127954241074605</v>
      </c>
      <c r="M90" s="8" t="s">
        <v>89</v>
      </c>
      <c r="N90" s="14" t="e">
        <v>#N/A</v>
      </c>
    </row>
    <row r="91" spans="1:14" ht="25.5" customHeight="1" x14ac:dyDescent="0.2">
      <c r="A91" s="10">
        <f t="shared" si="0"/>
        <v>89</v>
      </c>
      <c r="B91" s="5" t="s">
        <v>91</v>
      </c>
      <c r="C91" s="5" t="s">
        <v>65</v>
      </c>
      <c r="D91" s="6" t="s">
        <v>226</v>
      </c>
      <c r="E91" s="5" t="s">
        <v>353</v>
      </c>
      <c r="F91" s="5" t="s">
        <v>227</v>
      </c>
      <c r="G91" s="7" t="s">
        <v>71</v>
      </c>
      <c r="H91" s="33">
        <v>10782044</v>
      </c>
      <c r="I91" s="33">
        <v>10415561.130000001</v>
      </c>
      <c r="J91" s="33">
        <v>8853226.9399999995</v>
      </c>
      <c r="K91" s="33">
        <v>8853226.9399999995</v>
      </c>
      <c r="L91" s="19">
        <v>84.999999803179094</v>
      </c>
      <c r="M91" s="8" t="s">
        <v>89</v>
      </c>
      <c r="N91" s="14" t="e">
        <v>#N/A</v>
      </c>
    </row>
    <row r="92" spans="1:14" ht="25.5" customHeight="1" x14ac:dyDescent="0.2">
      <c r="A92" s="10">
        <f t="shared" si="0"/>
        <v>90</v>
      </c>
      <c r="B92" s="5" t="s">
        <v>314</v>
      </c>
      <c r="C92" s="5" t="s">
        <v>315</v>
      </c>
      <c r="D92" s="6" t="s">
        <v>201</v>
      </c>
      <c r="E92" s="5" t="s">
        <v>316</v>
      </c>
      <c r="F92" s="5" t="s">
        <v>202</v>
      </c>
      <c r="G92" s="7" t="s">
        <v>21</v>
      </c>
      <c r="H92" s="33">
        <v>51257979</v>
      </c>
      <c r="I92" s="33">
        <v>36648989.799999997</v>
      </c>
      <c r="J92" s="33">
        <v>23363731</v>
      </c>
      <c r="K92" s="33">
        <v>23363731</v>
      </c>
      <c r="L92" s="19">
        <v>63.750000006821502</v>
      </c>
      <c r="M92" s="8" t="s">
        <v>89</v>
      </c>
      <c r="N92" s="14" t="e">
        <v>#N/A</v>
      </c>
    </row>
    <row r="93" spans="1:14" ht="25.5" customHeight="1" x14ac:dyDescent="0.2">
      <c r="A93" s="10">
        <f t="shared" si="0"/>
        <v>91</v>
      </c>
      <c r="B93" s="5" t="s">
        <v>67</v>
      </c>
      <c r="C93" s="5" t="s">
        <v>68</v>
      </c>
      <c r="D93" s="6" t="s">
        <v>136</v>
      </c>
      <c r="E93" s="5" t="s">
        <v>69</v>
      </c>
      <c r="F93" s="5" t="s">
        <v>70</v>
      </c>
      <c r="G93" s="7" t="s">
        <v>71</v>
      </c>
      <c r="H93" s="33">
        <v>2929146</v>
      </c>
      <c r="I93" s="33">
        <v>2929146</v>
      </c>
      <c r="J93" s="33">
        <v>2050402.2</v>
      </c>
      <c r="K93" s="33">
        <v>2050402.2</v>
      </c>
      <c r="L93" s="19">
        <v>70</v>
      </c>
      <c r="M93" s="8" t="s">
        <v>89</v>
      </c>
      <c r="N93" s="14" t="s">
        <v>0</v>
      </c>
    </row>
    <row r="94" spans="1:14" ht="25.5" customHeight="1" x14ac:dyDescent="0.2">
      <c r="A94" s="10">
        <f t="shared" si="0"/>
        <v>92</v>
      </c>
      <c r="B94" s="5" t="s">
        <v>67</v>
      </c>
      <c r="C94" s="5" t="s">
        <v>68</v>
      </c>
      <c r="D94" s="6" t="s">
        <v>137</v>
      </c>
      <c r="E94" s="5" t="s">
        <v>74</v>
      </c>
      <c r="F94" s="5" t="s">
        <v>73</v>
      </c>
      <c r="G94" s="7" t="s">
        <v>71</v>
      </c>
      <c r="H94" s="33">
        <v>11204146.5</v>
      </c>
      <c r="I94" s="33">
        <v>11004146.5</v>
      </c>
      <c r="J94" s="33">
        <v>7702902.5499999998</v>
      </c>
      <c r="K94" s="33">
        <v>7702902.5499999998</v>
      </c>
      <c r="L94" s="19">
        <v>70</v>
      </c>
      <c r="M94" s="8" t="s">
        <v>89</v>
      </c>
      <c r="N94" s="14" t="e">
        <v>#N/A</v>
      </c>
    </row>
    <row r="95" spans="1:14" ht="25.5" customHeight="1" x14ac:dyDescent="0.2">
      <c r="A95" s="10">
        <f t="shared" si="0"/>
        <v>93</v>
      </c>
      <c r="B95" s="5" t="s">
        <v>67</v>
      </c>
      <c r="C95" s="5" t="s">
        <v>68</v>
      </c>
      <c r="D95" s="6" t="s">
        <v>138</v>
      </c>
      <c r="E95" s="5" t="s">
        <v>75</v>
      </c>
      <c r="F95" s="5" t="s">
        <v>76</v>
      </c>
      <c r="G95" s="7" t="s">
        <v>71</v>
      </c>
      <c r="H95" s="33">
        <v>1685500</v>
      </c>
      <c r="I95" s="33">
        <v>1681100</v>
      </c>
      <c r="J95" s="33">
        <v>1176770</v>
      </c>
      <c r="K95" s="33">
        <v>1176770</v>
      </c>
      <c r="L95" s="19">
        <v>70</v>
      </c>
      <c r="M95" s="8" t="s">
        <v>89</v>
      </c>
      <c r="N95" s="14" t="e">
        <v>#N/A</v>
      </c>
    </row>
    <row r="96" spans="1:14" ht="25.5" customHeight="1" x14ac:dyDescent="0.2">
      <c r="A96" s="10">
        <f t="shared" si="0"/>
        <v>94</v>
      </c>
      <c r="B96" s="5" t="s">
        <v>67</v>
      </c>
      <c r="C96" s="5" t="s">
        <v>68</v>
      </c>
      <c r="D96" s="6" t="s">
        <v>139</v>
      </c>
      <c r="E96" s="5" t="s">
        <v>72</v>
      </c>
      <c r="F96" s="5" t="s">
        <v>77</v>
      </c>
      <c r="G96" s="7" t="s">
        <v>71</v>
      </c>
      <c r="H96" s="33">
        <v>3548500</v>
      </c>
      <c r="I96" s="33">
        <v>3548500</v>
      </c>
      <c r="J96" s="33">
        <v>2483950</v>
      </c>
      <c r="K96" s="33">
        <v>2483950</v>
      </c>
      <c r="L96" s="19">
        <v>70</v>
      </c>
      <c r="M96" s="8" t="s">
        <v>89</v>
      </c>
      <c r="N96" s="14" t="e">
        <v>#N/A</v>
      </c>
    </row>
    <row r="97" spans="1:14" ht="25.5" customHeight="1" x14ac:dyDescent="0.2">
      <c r="A97" s="10">
        <f t="shared" si="0"/>
        <v>95</v>
      </c>
      <c r="B97" s="5" t="s">
        <v>67</v>
      </c>
      <c r="C97" s="5" t="s">
        <v>68</v>
      </c>
      <c r="D97" s="6" t="s">
        <v>140</v>
      </c>
      <c r="E97" s="5" t="s">
        <v>72</v>
      </c>
      <c r="F97" s="5" t="s">
        <v>78</v>
      </c>
      <c r="G97" s="7" t="s">
        <v>71</v>
      </c>
      <c r="H97" s="33">
        <v>2830973.41</v>
      </c>
      <c r="I97" s="33">
        <v>2679523.41</v>
      </c>
      <c r="J97" s="33">
        <v>1875666.39</v>
      </c>
      <c r="K97" s="33">
        <v>1875666.39</v>
      </c>
      <c r="L97" s="19">
        <v>70.000000111960205</v>
      </c>
      <c r="M97" s="8" t="s">
        <v>89</v>
      </c>
      <c r="N97" s="14" t="e">
        <v>#N/A</v>
      </c>
    </row>
    <row r="98" spans="1:14" ht="25.5" customHeight="1" x14ac:dyDescent="0.2">
      <c r="A98" s="10">
        <f t="shared" si="0"/>
        <v>96</v>
      </c>
      <c r="B98" s="5" t="s">
        <v>67</v>
      </c>
      <c r="C98" s="5" t="s">
        <v>68</v>
      </c>
      <c r="D98" s="6" t="s">
        <v>141</v>
      </c>
      <c r="E98" s="5" t="s">
        <v>79</v>
      </c>
      <c r="F98" s="5" t="s">
        <v>80</v>
      </c>
      <c r="G98" s="7" t="s">
        <v>71</v>
      </c>
      <c r="H98" s="33">
        <v>6423406.1900000004</v>
      </c>
      <c r="I98" s="33">
        <v>6372698.1900000004</v>
      </c>
      <c r="J98" s="33">
        <v>4460888.7300000004</v>
      </c>
      <c r="K98" s="33">
        <v>4460888.7300000004</v>
      </c>
      <c r="L98" s="19">
        <v>69.999999952924199</v>
      </c>
      <c r="M98" s="8" t="s">
        <v>89</v>
      </c>
      <c r="N98" s="14" t="e">
        <v>#N/A</v>
      </c>
    </row>
    <row r="99" spans="1:14" ht="25.5" customHeight="1" x14ac:dyDescent="0.2">
      <c r="A99" s="10">
        <f t="shared" si="0"/>
        <v>97</v>
      </c>
      <c r="B99" s="5" t="s">
        <v>67</v>
      </c>
      <c r="C99" s="5" t="s">
        <v>68</v>
      </c>
      <c r="D99" s="6" t="s">
        <v>142</v>
      </c>
      <c r="E99" s="5" t="s">
        <v>81</v>
      </c>
      <c r="F99" s="5" t="s">
        <v>82</v>
      </c>
      <c r="G99" s="7" t="s">
        <v>71</v>
      </c>
      <c r="H99" s="33">
        <v>2097610</v>
      </c>
      <c r="I99" s="33">
        <v>2034250</v>
      </c>
      <c r="J99" s="33">
        <v>1423975</v>
      </c>
      <c r="K99" s="33">
        <v>1423975</v>
      </c>
      <c r="L99" s="19">
        <v>70</v>
      </c>
      <c r="M99" s="8" t="s">
        <v>89</v>
      </c>
      <c r="N99" s="14" t="e">
        <v>#N/A</v>
      </c>
    </row>
    <row r="100" spans="1:14" ht="25.5" customHeight="1" x14ac:dyDescent="0.2">
      <c r="A100" s="10">
        <f t="shared" si="0"/>
        <v>98</v>
      </c>
      <c r="B100" s="5" t="s">
        <v>67</v>
      </c>
      <c r="C100" s="5" t="s">
        <v>68</v>
      </c>
      <c r="D100" s="6" t="s">
        <v>143</v>
      </c>
      <c r="E100" s="5" t="s">
        <v>81</v>
      </c>
      <c r="F100" s="5" t="s">
        <v>83</v>
      </c>
      <c r="G100" s="7" t="s">
        <v>71</v>
      </c>
      <c r="H100" s="33">
        <v>3841950</v>
      </c>
      <c r="I100" s="33">
        <v>3841950</v>
      </c>
      <c r="J100" s="33">
        <v>2689365</v>
      </c>
      <c r="K100" s="33">
        <v>2689365</v>
      </c>
      <c r="L100" s="19">
        <v>70</v>
      </c>
      <c r="M100" s="8" t="s">
        <v>89</v>
      </c>
      <c r="N100" s="14" t="e">
        <v>#N/A</v>
      </c>
    </row>
    <row r="101" spans="1:14" ht="25.5" customHeight="1" x14ac:dyDescent="0.2">
      <c r="A101" s="10">
        <f t="shared" si="0"/>
        <v>99</v>
      </c>
      <c r="B101" s="5" t="s">
        <v>67</v>
      </c>
      <c r="C101" s="5" t="s">
        <v>68</v>
      </c>
      <c r="D101" s="6" t="s">
        <v>144</v>
      </c>
      <c r="E101" s="5" t="s">
        <v>84</v>
      </c>
      <c r="F101" s="5" t="s">
        <v>85</v>
      </c>
      <c r="G101" s="7" t="s">
        <v>71</v>
      </c>
      <c r="H101" s="33">
        <v>2913271.95</v>
      </c>
      <c r="I101" s="33">
        <v>2398245.4900000002</v>
      </c>
      <c r="J101" s="33">
        <v>1678771.84</v>
      </c>
      <c r="K101" s="33">
        <v>1678771.84</v>
      </c>
      <c r="L101" s="19">
        <v>69.999999874908596</v>
      </c>
      <c r="M101" s="8" t="s">
        <v>89</v>
      </c>
      <c r="N101" s="14" t="e">
        <v>#N/A</v>
      </c>
    </row>
    <row r="102" spans="1:14" ht="25.5" customHeight="1" x14ac:dyDescent="0.2">
      <c r="A102" s="10">
        <f t="shared" si="0"/>
        <v>100</v>
      </c>
      <c r="B102" s="5" t="s">
        <v>67</v>
      </c>
      <c r="C102" s="5" t="s">
        <v>68</v>
      </c>
      <c r="D102" s="6" t="s">
        <v>145</v>
      </c>
      <c r="E102" s="5" t="s">
        <v>92</v>
      </c>
      <c r="F102" s="5" t="s">
        <v>93</v>
      </c>
      <c r="G102" s="7" t="s">
        <v>71</v>
      </c>
      <c r="H102" s="33">
        <v>1984052.5</v>
      </c>
      <c r="I102" s="33">
        <v>1984052.5</v>
      </c>
      <c r="J102" s="33">
        <v>1388836.75</v>
      </c>
      <c r="K102" s="33">
        <v>1388836.75</v>
      </c>
      <c r="L102" s="19">
        <v>70</v>
      </c>
      <c r="M102" s="8" t="s">
        <v>89</v>
      </c>
      <c r="N102" s="14" t="e">
        <v>#N/A</v>
      </c>
    </row>
    <row r="103" spans="1:14" ht="25.5" customHeight="1" x14ac:dyDescent="0.2">
      <c r="A103" s="10">
        <f t="shared" si="0"/>
        <v>101</v>
      </c>
      <c r="B103" s="5" t="s">
        <v>67</v>
      </c>
      <c r="C103" s="5" t="s">
        <v>68</v>
      </c>
      <c r="D103" s="6" t="s">
        <v>146</v>
      </c>
      <c r="E103" s="5" t="s">
        <v>94</v>
      </c>
      <c r="F103" s="5" t="s">
        <v>95</v>
      </c>
      <c r="G103" s="7" t="s">
        <v>71</v>
      </c>
      <c r="H103" s="33">
        <v>748684</v>
      </c>
      <c r="I103" s="33">
        <v>748684</v>
      </c>
      <c r="J103" s="33">
        <v>524078.8</v>
      </c>
      <c r="K103" s="33">
        <v>524078.8</v>
      </c>
      <c r="L103" s="19">
        <v>70</v>
      </c>
      <c r="M103" s="8" t="s">
        <v>89</v>
      </c>
      <c r="N103" s="14" t="e">
        <v>#N/A</v>
      </c>
    </row>
    <row r="104" spans="1:14" ht="25.5" customHeight="1" x14ac:dyDescent="0.2">
      <c r="A104" s="10">
        <f t="shared" si="0"/>
        <v>102</v>
      </c>
      <c r="B104" s="5" t="s">
        <v>67</v>
      </c>
      <c r="C104" s="5" t="s">
        <v>68</v>
      </c>
      <c r="D104" s="6" t="s">
        <v>147</v>
      </c>
      <c r="E104" s="5" t="s">
        <v>96</v>
      </c>
      <c r="F104" s="5" t="s">
        <v>97</v>
      </c>
      <c r="G104" s="7" t="s">
        <v>71</v>
      </c>
      <c r="H104" s="33">
        <v>13667645.310000001</v>
      </c>
      <c r="I104" s="33">
        <v>13667645.310000001</v>
      </c>
      <c r="J104" s="33">
        <v>9567351.7100000009</v>
      </c>
      <c r="K104" s="33">
        <v>9567351.7100000009</v>
      </c>
      <c r="L104" s="19">
        <v>69.999999948784193</v>
      </c>
      <c r="M104" s="8" t="s">
        <v>89</v>
      </c>
      <c r="N104" s="14" t="e">
        <v>#N/A</v>
      </c>
    </row>
    <row r="105" spans="1:14" ht="25.5" customHeight="1" x14ac:dyDescent="0.2">
      <c r="A105" s="10">
        <f t="shared" si="0"/>
        <v>103</v>
      </c>
      <c r="B105" s="5" t="s">
        <v>67</v>
      </c>
      <c r="C105" s="5" t="s">
        <v>68</v>
      </c>
      <c r="D105" s="6" t="s">
        <v>148</v>
      </c>
      <c r="E105" s="5" t="s">
        <v>98</v>
      </c>
      <c r="F105" s="5" t="s">
        <v>99</v>
      </c>
      <c r="G105" s="7" t="s">
        <v>71</v>
      </c>
      <c r="H105" s="33">
        <v>8738279.8000000007</v>
      </c>
      <c r="I105" s="33">
        <v>4690520</v>
      </c>
      <c r="J105" s="33">
        <v>3283364</v>
      </c>
      <c r="K105" s="33">
        <v>3283364</v>
      </c>
      <c r="L105" s="19">
        <v>70</v>
      </c>
      <c r="M105" s="8" t="s">
        <v>89</v>
      </c>
      <c r="N105" s="14" t="e">
        <v>#N/A</v>
      </c>
    </row>
    <row r="106" spans="1:14" ht="25.5" customHeight="1" x14ac:dyDescent="0.2">
      <c r="A106" s="10">
        <f t="shared" si="0"/>
        <v>104</v>
      </c>
      <c r="B106" s="5" t="s">
        <v>67</v>
      </c>
      <c r="C106" s="5" t="s">
        <v>68</v>
      </c>
      <c r="D106" s="6" t="s">
        <v>149</v>
      </c>
      <c r="E106" s="5" t="s">
        <v>100</v>
      </c>
      <c r="F106" s="5" t="s">
        <v>101</v>
      </c>
      <c r="G106" s="7" t="s">
        <v>71</v>
      </c>
      <c r="H106" s="33">
        <v>12893568.130000001</v>
      </c>
      <c r="I106" s="33">
        <v>12893568.130000001</v>
      </c>
      <c r="J106" s="33">
        <v>9025497.6899999995</v>
      </c>
      <c r="K106" s="33">
        <v>9025497.6899999995</v>
      </c>
      <c r="L106" s="19">
        <v>69.999999992244199</v>
      </c>
      <c r="M106" s="8" t="s">
        <v>89</v>
      </c>
      <c r="N106" s="14" t="e">
        <v>#N/A</v>
      </c>
    </row>
    <row r="107" spans="1:14" ht="25.5" customHeight="1" x14ac:dyDescent="0.2">
      <c r="A107" s="10">
        <f t="shared" si="0"/>
        <v>105</v>
      </c>
      <c r="B107" s="5" t="s">
        <v>67</v>
      </c>
      <c r="C107" s="5" t="s">
        <v>68</v>
      </c>
      <c r="D107" s="6" t="s">
        <v>150</v>
      </c>
      <c r="E107" s="5" t="s">
        <v>102</v>
      </c>
      <c r="F107" s="5" t="s">
        <v>103</v>
      </c>
      <c r="G107" s="7" t="s">
        <v>71</v>
      </c>
      <c r="H107" s="33">
        <v>1850862.85</v>
      </c>
      <c r="I107" s="33">
        <v>1850862.85</v>
      </c>
      <c r="J107" s="33">
        <v>1295604</v>
      </c>
      <c r="K107" s="33">
        <v>1295604</v>
      </c>
      <c r="L107" s="19">
        <v>70.000000270144298</v>
      </c>
      <c r="M107" s="8" t="s">
        <v>89</v>
      </c>
      <c r="N107" s="14" t="e">
        <v>#N/A</v>
      </c>
    </row>
    <row r="108" spans="1:14" ht="25.5" customHeight="1" x14ac:dyDescent="0.2">
      <c r="A108" s="10">
        <f t="shared" si="0"/>
        <v>106</v>
      </c>
      <c r="B108" s="5" t="s">
        <v>67</v>
      </c>
      <c r="C108" s="5" t="s">
        <v>68</v>
      </c>
      <c r="D108" s="6" t="s">
        <v>151</v>
      </c>
      <c r="E108" s="5" t="s">
        <v>86</v>
      </c>
      <c r="F108" s="5" t="s">
        <v>104</v>
      </c>
      <c r="G108" s="7" t="s">
        <v>71</v>
      </c>
      <c r="H108" s="33">
        <v>3393531.41</v>
      </c>
      <c r="I108" s="33">
        <v>3366460.83</v>
      </c>
      <c r="J108" s="33">
        <v>2356522.58</v>
      </c>
      <c r="K108" s="33">
        <v>2356522.58</v>
      </c>
      <c r="L108" s="19">
        <v>69.999999970295207</v>
      </c>
      <c r="M108" s="8" t="s">
        <v>89</v>
      </c>
      <c r="N108" s="14" t="e">
        <v>#N/A</v>
      </c>
    </row>
    <row r="109" spans="1:14" ht="25.5" customHeight="1" x14ac:dyDescent="0.2">
      <c r="A109" s="10">
        <f t="shared" si="0"/>
        <v>107</v>
      </c>
      <c r="B109" s="5" t="s">
        <v>67</v>
      </c>
      <c r="C109" s="5" t="s">
        <v>68</v>
      </c>
      <c r="D109" s="6" t="s">
        <v>203</v>
      </c>
      <c r="E109" s="5" t="s">
        <v>318</v>
      </c>
      <c r="F109" s="5" t="s">
        <v>204</v>
      </c>
      <c r="G109" s="7" t="s">
        <v>71</v>
      </c>
      <c r="H109" s="33">
        <v>9013672.0700000003</v>
      </c>
      <c r="I109" s="33">
        <v>9009072.0700000003</v>
      </c>
      <c r="J109" s="33">
        <v>6306350.4500000002</v>
      </c>
      <c r="K109" s="33">
        <v>6306350.4500000002</v>
      </c>
      <c r="L109" s="19">
        <v>70.0000000110999</v>
      </c>
      <c r="M109" s="8" t="s">
        <v>89</v>
      </c>
      <c r="N109" s="14" t="e">
        <v>#N/A</v>
      </c>
    </row>
    <row r="110" spans="1:14" ht="25.5" customHeight="1" x14ac:dyDescent="0.2">
      <c r="A110" s="10">
        <f t="shared" si="0"/>
        <v>108</v>
      </c>
      <c r="B110" s="5" t="s">
        <v>67</v>
      </c>
      <c r="C110" s="5" t="s">
        <v>68</v>
      </c>
      <c r="D110" s="6" t="s">
        <v>152</v>
      </c>
      <c r="E110" s="5" t="s">
        <v>105</v>
      </c>
      <c r="F110" s="5" t="s">
        <v>106</v>
      </c>
      <c r="G110" s="7" t="s">
        <v>71</v>
      </c>
      <c r="H110" s="33">
        <v>169000</v>
      </c>
      <c r="I110" s="33">
        <v>164000</v>
      </c>
      <c r="J110" s="33">
        <v>114800</v>
      </c>
      <c r="K110" s="33">
        <v>114800</v>
      </c>
      <c r="L110" s="19">
        <v>70</v>
      </c>
      <c r="M110" s="8" t="s">
        <v>89</v>
      </c>
      <c r="N110" s="14" t="e">
        <v>#N/A</v>
      </c>
    </row>
    <row r="111" spans="1:14" ht="25.5" customHeight="1" x14ac:dyDescent="0.2">
      <c r="A111" s="10">
        <f t="shared" si="0"/>
        <v>109</v>
      </c>
      <c r="B111" s="5" t="s">
        <v>153</v>
      </c>
      <c r="C111" s="5" t="s">
        <v>107</v>
      </c>
      <c r="D111" s="6" t="s">
        <v>154</v>
      </c>
      <c r="E111" s="5" t="s">
        <v>19</v>
      </c>
      <c r="F111" s="5" t="s">
        <v>108</v>
      </c>
      <c r="G111" s="7" t="s">
        <v>21</v>
      </c>
      <c r="H111" s="33">
        <v>90000000</v>
      </c>
      <c r="I111" s="33">
        <v>90000000</v>
      </c>
      <c r="J111" s="33">
        <v>76500000</v>
      </c>
      <c r="K111" s="33">
        <v>76500000</v>
      </c>
      <c r="L111" s="19">
        <v>85</v>
      </c>
      <c r="M111" s="8" t="s">
        <v>89</v>
      </c>
      <c r="N111" s="14" t="s">
        <v>0</v>
      </c>
    </row>
    <row r="112" spans="1:14" ht="25.5" customHeight="1" x14ac:dyDescent="0.2">
      <c r="A112" s="10">
        <f t="shared" si="0"/>
        <v>110</v>
      </c>
      <c r="B112" s="5" t="s">
        <v>153</v>
      </c>
      <c r="C112" s="5" t="s">
        <v>107</v>
      </c>
      <c r="D112" s="6" t="s">
        <v>155</v>
      </c>
      <c r="E112" s="5" t="s">
        <v>109</v>
      </c>
      <c r="F112" s="5" t="s">
        <v>110</v>
      </c>
      <c r="G112" s="7" t="s">
        <v>21</v>
      </c>
      <c r="H112" s="33">
        <v>1400000</v>
      </c>
      <c r="I112" s="33">
        <v>1400000</v>
      </c>
      <c r="J112" s="33">
        <v>1190000</v>
      </c>
      <c r="K112" s="33">
        <v>1190000</v>
      </c>
      <c r="L112" s="19">
        <v>85</v>
      </c>
      <c r="M112" s="8" t="s">
        <v>89</v>
      </c>
      <c r="N112" s="14" t="e">
        <v>#N/A</v>
      </c>
    </row>
    <row r="113" spans="1:14" ht="12.75" x14ac:dyDescent="0.25">
      <c r="A113" s="30" t="s">
        <v>2</v>
      </c>
      <c r="B113" s="30"/>
      <c r="C113" s="30"/>
      <c r="D113" s="30"/>
      <c r="E113" s="30"/>
      <c r="F113" s="30"/>
      <c r="G113" s="24"/>
      <c r="H113" s="34">
        <f>SUM(H3:H112)</f>
        <v>1695854892.0900004</v>
      </c>
      <c r="I113" s="34">
        <f>SUM(I3:I112)</f>
        <v>1556418637.3099997</v>
      </c>
      <c r="J113" s="34">
        <f>SUM(J3:J112)</f>
        <v>1203571410.0000002</v>
      </c>
      <c r="K113" s="34">
        <f>SUM(K3:K112)</f>
        <v>1194430857.26</v>
      </c>
      <c r="L113" s="25">
        <f>J113/I113</f>
        <v>0.77329542396136119</v>
      </c>
      <c r="M113" s="20"/>
      <c r="N113" s="21">
        <f>COUNTIF($N$3:N112,"T")</f>
        <v>14</v>
      </c>
    </row>
    <row r="114" spans="1:14" ht="12.75" x14ac:dyDescent="0.25">
      <c r="A114" s="31" t="s">
        <v>111</v>
      </c>
      <c r="B114" s="31"/>
      <c r="C114" s="31"/>
      <c r="D114" s="31"/>
      <c r="E114" s="31"/>
      <c r="F114" s="31"/>
      <c r="G114" s="26"/>
      <c r="H114" s="35">
        <f>SUMIF($M$3:$M$112,"*Pracy*",H3:H112)</f>
        <v>37422062.530000001</v>
      </c>
      <c r="I114" s="35">
        <f>SUMIF($M$3:$M$112,"*Pracy*",I3:I112)</f>
        <v>37422062.530000001</v>
      </c>
      <c r="J114" s="35">
        <f>SUMIF($M$3:$M$112,"*Pracy*",J3:J112)</f>
        <v>37422062.530000001</v>
      </c>
      <c r="K114" s="35">
        <f>SUMIF($M$3:$M$112,"*Pracy*",K3:K112)</f>
        <v>31808753.150000002</v>
      </c>
      <c r="L114" s="27">
        <f t="shared" ref="L114:L115" si="1">J114/I114</f>
        <v>1</v>
      </c>
      <c r="M114" s="22" t="s">
        <v>112</v>
      </c>
      <c r="N114" s="23">
        <f>COUNTIF($N$3:N112,"&lt;&gt;T")</f>
        <v>96</v>
      </c>
    </row>
    <row r="115" spans="1:14" ht="12.75" x14ac:dyDescent="0.25">
      <c r="A115" s="31" t="s">
        <v>1</v>
      </c>
      <c r="B115" s="31"/>
      <c r="C115" s="31"/>
      <c r="D115" s="31"/>
      <c r="E115" s="31"/>
      <c r="F115" s="31"/>
      <c r="G115" s="26"/>
      <c r="H115" s="35">
        <f>SUMIF($M$3:$M$112,"*IZ RPPM*",H3:H112)</f>
        <v>1658432829.5600004</v>
      </c>
      <c r="I115" s="35">
        <f>SUMIF($M$3:$M$112,"*IZ RPPM*",I3:I112)</f>
        <v>1518996574.7799997</v>
      </c>
      <c r="J115" s="35">
        <f>SUMIF($M$3:$M$112,"*IZ RPPM*",J3:J112)</f>
        <v>1166149347.47</v>
      </c>
      <c r="K115" s="35">
        <f>SUMIF($M$3:$M$112,"*IZ RPPM*",K3:K112)</f>
        <v>1162622104.1100001</v>
      </c>
      <c r="L115" s="27">
        <f t="shared" si="1"/>
        <v>0.76771032063643496</v>
      </c>
      <c r="M115" s="22" t="s">
        <v>113</v>
      </c>
      <c r="N115" s="23"/>
    </row>
    <row r="117" spans="1:14" ht="12.75" x14ac:dyDescent="0.2">
      <c r="A117" s="29" t="str">
        <f>CONCATENATE("kolorem oznaczono projekty zakończone"," (",N113,")")</f>
        <v>kolorem oznaczono projekty zakończone (14)</v>
      </c>
      <c r="B117" s="29"/>
      <c r="C117" s="29"/>
      <c r="D117" s="29"/>
      <c r="E117" s="29"/>
    </row>
    <row r="275" spans="2:7" x14ac:dyDescent="0.2">
      <c r="B275" s="2"/>
      <c r="C275" s="2"/>
      <c r="D275" s="2"/>
      <c r="E275" s="2"/>
      <c r="F275" s="2"/>
      <c r="G275" s="2"/>
    </row>
    <row r="276" spans="2:7" x14ac:dyDescent="0.2">
      <c r="B276" s="2"/>
      <c r="C276" s="2"/>
      <c r="D276" s="2"/>
      <c r="E276" s="2"/>
      <c r="F276" s="2"/>
      <c r="G276" s="2"/>
    </row>
    <row r="277" spans="2:7" x14ac:dyDescent="0.2">
      <c r="B277" s="2"/>
      <c r="C277" s="2"/>
      <c r="D277" s="2"/>
      <c r="E277" s="2"/>
      <c r="F277" s="2"/>
      <c r="G277" s="2"/>
    </row>
    <row r="278" spans="2:7" x14ac:dyDescent="0.2">
      <c r="B278" s="2"/>
      <c r="C278" s="2"/>
      <c r="D278" s="2"/>
      <c r="E278" s="2"/>
      <c r="F278" s="2"/>
      <c r="G278" s="2"/>
    </row>
    <row r="279" spans="2:7" x14ac:dyDescent="0.2">
      <c r="B279" s="2"/>
      <c r="C279" s="2"/>
      <c r="D279" s="2"/>
      <c r="E279" s="2"/>
      <c r="F279" s="2"/>
      <c r="G279" s="2"/>
    </row>
  </sheetData>
  <autoFilter ref="A2:N115">
    <filterColumn colId="7" showButton="0"/>
    <filterColumn colId="8" showButton="0"/>
  </autoFilter>
  <dataConsolidate/>
  <mergeCells count="6">
    <mergeCell ref="A1:I1"/>
    <mergeCell ref="J1:L1"/>
    <mergeCell ref="A117:E117"/>
    <mergeCell ref="A113:F113"/>
    <mergeCell ref="A114:F114"/>
    <mergeCell ref="A115:F115"/>
  </mergeCells>
  <phoneticPr fontId="6" type="noConversion"/>
  <conditionalFormatting sqref="N113:N114 A3:N112">
    <cfRule type="expression" dxfId="0" priority="1" stopIfTrue="1">
      <formula>IF($N3="T",1,0)</formula>
    </cfRule>
  </conditionalFormatting>
  <printOptions horizontalCentered="1"/>
  <pageMargins left="0.74803149606299213" right="0.74803149606299213" top="0.98425196850393704" bottom="0.98425196850393704" header="0.19685039370078741" footer="0.39370078740157483"/>
  <pageSetup paperSize="9" scale="72" fitToHeight="113" orientation="landscape" horizontalDpi="1200" verticalDpi="1200" r:id="rId1"/>
  <headerFooter alignWithMargins="0">
    <oddHeader>&amp;C&amp;G</oddHeader>
    <oddFooter>Strona &amp;P z &amp;N</oddFooter>
  </headerFooter>
  <colBreaks count="1" manualBreakCount="1">
    <brk id="13" max="1048575" man="1"/>
  </colBreaks>
  <cellWatches>
    <cellWatch r="N113"/>
    <cellWatch r="N114"/>
    <cellWatch r="I113"/>
  </cellWatche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0 a a a 9 9 - 2 9 2 0 - 4 1 0 a - 9 e 4 5 - 9 1 f 3 8 2 9 8 e a e 6 "   x m l n s = " h t t p : / / s c h e m a s . m i c r o s o f t . c o m / D a t a M a s h u p " > A A A A A E Y E A A B Q S w M E F A A C A A g A y X S l S P i 9 N Z O m A A A A + A A A A B I A H A B D b 2 5 m a W c v U G F j a 2 F n Z S 5 4 b W w g o h g A K K A U A A A A A A A A A A A A A A A A A A A A A A A A A A A A h Y 8 x D o I w G E a v Q r r T 1 q L R k J 8 y u E J C Y m J c m 1 K h E Q q h x X I 3 B 4 / k F S R R 1 M 3 x e 3 n D + x 6 3 O 6 R T 2 w R X N V j d m Q S t M E W B M r I r t a k S N L p z u E M p h 0 L I i 6 h U M M v G x p M t E 1 Q 7 1 8 e E e O + x j 3 A 3 V I R R u i K n P D v I W r U C f W T 9 X w 6 1 s U 4 Y q R C H 4 y u G M x w x v I 7 o F m 8 o A 7 J g y L X 5 K m w u x h T I D 4 T 9 2 L h x U L x v w i I D s k w g 7 x f 8 C V B L A w Q U A A I A C A D J d K V I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X S l S F s B 1 x Y + A Q A A V A I A A B M A H A B G b 3 J t d W x h c y 9 T Z W N 0 a W 9 u M S 5 t I K I Y A C i g F A A A A A A A A A A A A A A A A A A A A A A A A A A A A H W R s W 7 C M B C G 9 0 h 5 h 1 O q S i B F I G b E R F k R a l M h F T E 4 + N I a J z 7 k O A o J Y s n S h + h j M H W m e a 8 a K K g t w Y v l + 7 + 7 3 7 + d 4 s I I U v B 0 2 n t 9 1 3 G d 9 I 1 p 5 B C w E G P W g w H E a F w H 7 K o / 9 X 7 H 6 4 p s c b R e Y N w Z Z l q j M l P S M i S S r f Z m N m Y J D r y f b m + + n Q 1 J G c v M / d O Q O + 8 l E a i s H Y E p V p 6 d Z e E Y O 4 F m K o 1 I J 0 O K s 0 Q F x Q r T 1 s X S 3 2 y 8 h 7 I 7 4 a X n H / o Q O D O 4 9 e F Q F q y u m B L Y n R D n l 9 M Z N L g 2 R 3 C c J a g h t 9 6 p z I C A U y S U N a W 8 G W d l z i B E h Z F Y L G 0 E d o U E h c n q C l a a l i h N d q U / E i / Z 8 r Y + Z d p Q / f H 1 D v S 6 3 9 U V J m d E Z U m I + g Q V N q o U I H M W i 0 h I e 9 1 Y Y R N 4 T H Z I g z e y / Y a l f S U O z 6 M G 7 f 5 v O / u H b N u u I 1 T z d / a / A V B L A Q I t A B Q A A g A I A M l 0 p U j 4 v T W T p g A A A P g A A A A S A A A A A A A A A A A A A A A A A A A A A A B D b 2 5 m a W c v U G F j a 2 F n Z S 5 4 b W x Q S w E C L Q A U A A I A C A D J d K V I D 8 r p q 6 Q A A A D p A A A A E w A A A A A A A A A A A A A A A A D y A A A A W 0 N v b n R l b n R f V H l w Z X N d L n h t b F B L A Q I t A B Q A A g A I A M l 0 p U h b A d c W P g E A A F Q C A A A T A A A A A A A A A A A A A A A A A O M B A A B G b 3 J t d W x h c y 9 T Z W N 0 a W 9 u M S 5 t U E s F B g A A A A A D A A M A w g A A A G 4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o H A A A A A A A A m A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V s Y T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Y t M D U t M D V U M T E 6 M T c 6 N T I u M T g y M T g x N 1 o i I C 8 + P E V u d H J 5 I F R 5 c G U 9 I k Z p b G x F c n J v c k 1 l c 3 N h Z 2 U i I F Z h b H V l P S J z T m l l I G 1 v x b x u Y S B 1 d H d v c n p 5 x I c g d G F i Z W x p I H p h c H l 0 Y W 5 p Y T o m I 3 h E O y Y j e E E 7 W m F p b m l j a m 9 3 Y W 5 p Z S D F u n L D s 2 T F g m E g Z G F u e W N o I G 5 p Z S B w b 3 d p b 2 T F g m 8 g c 2 n E m S 4 m I 3 h B O y Y j e E E 7 U 3 B y Y X d k x b o g c 2 V y d 2 V y I G J h e n k g Z G F u e W N o I G x 1 Y i B z a 2 9 u d G F r d H V q I H N p x J k g e i B h Z G 1 p b m l z d H J h d G 9 y Z W 0 g Y m F 6 e S B k Y W 5 5 Y 2 g u I F V w Z X d u a W o g c 2 n E m S w g Y 3 p 5 I H p l d 2 7 E m X R y e m 5 h I G J h e m E g Z G F u e W N o I G p l c 3 Q g Z G 9 z d M S Z c G 5 h L C B h I G 5 h c 3 T E m X B u a W U g c 3 B y w 7 N i d W o g c G 9 u b 3 d u a W U g c H J 6 Z X B y b 3 d h Z H p p x I c g d M S Z I G 9 w Z X J h Y 2 r E m S 4 g S m X F m 2 x p I H R l b i B r b 2 1 1 b m l r Y X Q g c G 9 q Y X d p I H N p x J k g c G 9 u b 3 d u a W U s I G F i e S B w b 8 W C x I V j e n n E h y B z a c S Z I H o g Y m F 6 x I U g Z G F u e W N o L C B 1 d H f D s 3 J 6 I G 5 v d 2 U g x b p y w 7 N k x Y J v I G R h b n l j a C 4 i I C 8 + P E V u d H J 5 I F R 5 c G U 9 I k Z p b G x F c n J v c k N v Z G U i I F Z h b H V l P S J z Q 3 J l Y X R l U X V l c n l U Y W J s Z U Z h a W x l Z C I g L z 4 8 R W 5 0 c n k g V H l w Z T 0 i R m l s b F N 0 Y X R 1 c y I g V m F s d W U 9 I n N F c n J v c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l J l Y 2 9 2 Z X J 5 V G F y Z 2 V 0 U 2 h l Z X Q i I F Z h b H V l P S J z Q X J r d X N 6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l b G E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R m r I 1 h 4 6 l O h G 5 A 4 n 5 e X b 8 A A A A A A g A A A A A A A 2 Y A A M A A A A A Q A A A A o b d G f P O h D / 7 / b 2 D J a J C E 7 w A A A A A E g A A A o A A A A B A A A A B O 7 v y N L O q H K L S E I k S b B Q P l U A A A A I d s q / Y 2 B V u S 4 C 4 W 4 K T 3 R b W j I 0 Y 0 o 9 h 6 A i R u 6 T W Z V 5 u O E f B c a g Z W H a s P o a N z i y 8 8 B l 2 + n M G F 2 F i t W / q 7 g O Q C S 6 B e e G q K n L B / l N Y y 8 g J w a C p 8 F A A A A M b 0 R x t F Y c F c F U + F H m r 3 k T d I 0 D O / < / D a t a M a s h u p > 
</file>

<file path=customXml/itemProps1.xml><?xml version="1.0" encoding="utf-8"?>
<ds:datastoreItem xmlns:ds="http://schemas.openxmlformats.org/officeDocument/2006/customXml" ds:itemID="{F4DA18D1-9BF2-4EDF-8E58-37147C6A282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Lista umów_decyzji</vt:lpstr>
      <vt:lpstr>'Lista umów_decyzji'!Obszar_wydruku</vt:lpstr>
      <vt:lpstr>'Lista umów_decyzji'!Tytuły_wydruku</vt:lpstr>
    </vt:vector>
  </TitlesOfParts>
  <Company>UMWP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abeksa</dc:creator>
  <cp:lastModifiedBy>AW</cp:lastModifiedBy>
  <cp:lastPrinted>2016-07-21T06:31:25Z</cp:lastPrinted>
  <dcterms:created xsi:type="dcterms:W3CDTF">2009-10-16T07:41:44Z</dcterms:created>
  <dcterms:modified xsi:type="dcterms:W3CDTF">2016-07-21T06:33:23Z</dcterms:modified>
</cp:coreProperties>
</file>